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6\Reportes\CNA\"/>
    </mc:Choice>
  </mc:AlternateContent>
  <bookViews>
    <workbookView xWindow="105" yWindow="1680" windowWidth="1845" windowHeight="1110" tabRatio="744" firstSheet="2" activeTab="5"/>
  </bookViews>
  <sheets>
    <sheet name="N_Campos Generales" sheetId="1" r:id="rId1"/>
    <sheet name="N_Campos Especificos" sheetId="2" r:id="rId2"/>
    <sheet name="DOCUMENTO A 19" sheetId="12" r:id="rId3"/>
    <sheet name="DOCUMENTO A 19 Cod Auxiliar" sheetId="16" r:id="rId4"/>
    <sheet name="Estándar Econ 1" sheetId="13" r:id="rId5"/>
    <sheet name="Estándar Econ 2" sheetId="14" r:id="rId6"/>
    <sheet name="Estándar Econ 3" sheetId="1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A22" i="16" l="1"/>
  <c r="A15" i="16"/>
  <c r="H11" i="16"/>
  <c r="E11" i="16"/>
  <c r="D11" i="16"/>
  <c r="A11" i="16"/>
  <c r="I7" i="16"/>
  <c r="A7" i="16"/>
  <c r="I6" i="16"/>
  <c r="A5" i="16"/>
  <c r="G2" i="16"/>
  <c r="A15" i="12"/>
  <c r="A22" i="12"/>
  <c r="F11" i="15"/>
  <c r="D11" i="15"/>
  <c r="C11" i="15"/>
  <c r="A11" i="15"/>
  <c r="G7" i="15"/>
  <c r="A7" i="15"/>
  <c r="G6" i="15"/>
  <c r="A5" i="15"/>
  <c r="E2" i="15"/>
  <c r="F11" i="14"/>
  <c r="D11" i="14"/>
  <c r="C11" i="14"/>
  <c r="A11" i="14"/>
  <c r="G7" i="14"/>
  <c r="A7" i="14"/>
  <c r="G6" i="14"/>
  <c r="A5" i="14"/>
  <c r="E2" i="14"/>
  <c r="F11" i="13"/>
  <c r="D11" i="13"/>
  <c r="C11" i="13"/>
  <c r="A11" i="13"/>
  <c r="G7" i="13"/>
  <c r="A7" i="13"/>
  <c r="G6" i="13"/>
  <c r="A5" i="13"/>
  <c r="E2" i="13"/>
  <c r="H11" i="12"/>
  <c r="I7" i="12"/>
  <c r="I6" i="12"/>
  <c r="E11" i="12"/>
  <c r="D11" i="12"/>
  <c r="A11" i="12"/>
  <c r="A7" i="12"/>
  <c r="G2" i="12"/>
  <c r="A5" i="12"/>
</calcChain>
</file>

<file path=xl/sharedStrings.xml><?xml version="1.0" encoding="utf-8"?>
<sst xmlns="http://schemas.openxmlformats.org/spreadsheetml/2006/main" count="407" uniqueCount="255">
  <si>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</si>
  <si>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</si>
  <si>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</si>
  <si>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</si>
  <si>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</si>
  <si>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</si>
  <si>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</si>
  <si>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</si>
  <si>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</si>
  <si>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</si>
  <si>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</si>
  <si>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</si>
  <si>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</si>
  <si>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</si>
  <si>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</si>
  <si>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</si>
  <si>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</si>
  <si>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</si>
  <si>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</si>
  <si>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</si>
  <si>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</si>
  <si>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</si>
  <si>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</si>
  <si>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</si>
  <si>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</si>
  <si>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</si>
  <si>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</si>
  <si>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</si>
  <si>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</si>
  <si>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</si>
  <si>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</si>
  <si>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</si>
  <si>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</si>
  <si>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</si>
  <si>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</si>
  <si>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</si>
  <si>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</si>
  <si>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</si>
  <si>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</si>
  <si>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</si>
  <si>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{detalle}</t>
  </si>
  <si>
    <t>{fin del reporte}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</si>
  <si>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</si>
  <si>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</si>
  <si>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</si>
  <si>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</si>
  <si>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</si>
  <si>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</si>
  <si>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</si>
  <si>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</si>
  <si>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</si>
  <si>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</si>
  <si>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</si>
  <si>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</si>
  <si>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</si>
  <si>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</si>
  <si>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</si>
  <si>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</si>
  <si>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</si>
  <si>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</si>
  <si>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</si>
  <si>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</si>
  <si>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</si>
  <si>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</si>
  <si>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</si>
  <si>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</si>
  <si>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</si>
  <si>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</si>
  <si>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</si>
  <si>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</si>
  <si>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</si>
  <si>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</si>
  <si>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</si>
  <si>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</si>
  <si>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</si>
  <si>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</si>
  <si>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</si>
  <si>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</si>
  <si>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</si>
  <si>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</si>
  <si>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</si>
  <si>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</si>
  <si>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</si>
  <si>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</si>
  <si>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</si>
  <si>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</si>
  <si>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</si>
  <si>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</si>
  <si>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</si>
  <si>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</si>
  <si>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</si>
  <si>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</si>
  <si>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</si>
  <si>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</si>
  <si>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</si>
  <si>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</si>
  <si>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</si>
  <si>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</si>
  <si>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</si>
  <si>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</si>
  <si>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</si>
  <si>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</si>
  <si>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</si>
  <si>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</si>
  <si>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</si>
  <si>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</si>
  <si>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</si>
  <si>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</si>
  <si>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</si>
  <si>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</si>
  <si>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</si>
  <si>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</si>
  <si>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</si>
  <si>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</si>
  <si>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</si>
  <si>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</si>
  <si>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</si>
  <si>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</si>
  <si>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</si>
  <si>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</si>
  <si>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</si>
  <si>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</si>
  <si>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</si>
  <si>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</si>
  <si>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</si>
  <si>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</si>
  <si>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</si>
  <si>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</si>
  <si>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</si>
  <si>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</si>
  <si>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</si>
  <si>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</si>
  <si>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</si>
  <si>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</si>
  <si>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</si>
  <si>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</si>
  <si>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</si>
  <si>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</si>
  <si>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</si>
  <si>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</si>
  <si>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</si>
  <si>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</si>
  <si>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</si>
  <si>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</si>
  <si>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</si>
  <si>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</si>
  <si>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</si>
  <si>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</si>
  <si>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</si>
  <si>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</si>
  <si>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</si>
  <si>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</si>
  <si>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</si>
  <si>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</si>
  <si>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</si>
  <si>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</si>
  <si>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</si>
  <si>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</si>
  <si>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</si>
  <si>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</si>
  <si>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</si>
  <si>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</si>
  <si>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</si>
  <si>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</si>
  <si>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</si>
  <si>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</si>
  <si>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</si>
  <si>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</si>
  <si>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</si>
  <si>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</si>
  <si>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</si>
  <si>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</si>
  <si>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</si>
  <si>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</si>
  <si>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</si>
  <si>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</si>
  <si>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</si>
  <si>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</si>
  <si>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</si>
  <si>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</si>
  <si>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</si>
  <si>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</si>
  <si>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</si>
  <si>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</si>
  <si>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</si>
  <si>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</si>
  <si>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</si>
  <si>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</si>
  <si>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</si>
  <si>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</si>
  <si>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</si>
  <si>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</si>
  <si>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</si>
  <si>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Estos datos corresponden al formato estándar de la hoja Programa de obra por Concepto.xlsx</t>
  </si>
  <si>
    <t>Versión de reportes:</t>
  </si>
  <si>
    <t>COMISIÓN NACIONAL DEL AGUA</t>
  </si>
  <si>
    <t>CLAVE</t>
  </si>
  <si>
    <t>PARTIDA</t>
  </si>
  <si>
    <t>SUBPARTIDA</t>
  </si>
  <si>
    <t>CONCEPTO</t>
  </si>
  <si>
    <t>{partida}</t>
  </si>
  <si>
    <t>DESCRIPCIÓN DE LOS CONCEPTOS</t>
  </si>
  <si>
    <t>UNIDAD</t>
  </si>
  <si>
    <t>CANTIDAD</t>
  </si>
  <si>
    <t>IMPORTE TOTAL</t>
  </si>
  <si>
    <t>SECRETARIA DEL MEDIO ALBIENTE Y RECURSOS NATURALES</t>
  </si>
  <si>
    <t>SUBDIRECCIÓN GENERAL DE</t>
  </si>
  <si>
    <t>DOCUMENTO</t>
  </si>
  <si>
    <t>A 19</t>
  </si>
  <si>
    <t>FECHA DE INICIO:</t>
  </si>
  <si>
    <t>FECHA DE TERMINACIÓN:</t>
  </si>
  <si>
    <t>DESCRIPCIÓN GENERAL DE LOS TRABAJOS:</t>
  </si>
  <si>
    <t>RAZON SOCIAL DEL LICITANTE:</t>
  </si>
  <si>
    <t>FIRMA DEL LICITANTE:</t>
  </si>
  <si>
    <t>FECHA:</t>
  </si>
  <si>
    <t>PLAZO DE EJECUCIÓN:</t>
  </si>
  <si>
    <t>DE:</t>
  </si>
  <si>
    <t>HOJA:</t>
  </si>
  <si>
    <t>PROGRAMA DE EROGACIONES DE LA EJECUCION GENERAL DE LOS TRABAJOS</t>
  </si>
  <si>
    <t>{pie de página}</t>
  </si>
  <si>
    <t>Monto esta hoja:</t>
  </si>
  <si>
    <t>Acumulado:</t>
  </si>
  <si>
    <t>Inicio</t>
  </si>
  <si>
    <t>Fin</t>
  </si>
  <si>
    <t>PROGRAMA DE EROGACIONES DE LA EJECUCION GENERAL DE LOS TRABAJOS (POR CONCEPTO)</t>
  </si>
  <si>
    <t>Días</t>
  </si>
  <si>
    <t>CODIGO</t>
  </si>
  <si>
    <t>A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</si>
  <si>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</si>
  <si>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</si>
  <si>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</si>
  <si>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</si>
  <si>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</si>
  <si>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</si>
  <si>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</si>
  <si>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</si>
  <si>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</si>
  <si>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</si>
  <si>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</si>
  <si>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</si>
  <si>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</si>
  <si>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</si>
  <si>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</si>
  <si>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</si>
  <si>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</si>
  <si>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</si>
  <si>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</si>
  <si>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</si>
  <si>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</si>
  <si>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</si>
  <si>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</si>
  <si>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</si>
  <si>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PROGRAMA GENERAL DE EJECUCIÓN DE LOS TRABAJOS CONFORME AL CATÁLOGO DE CONCEPTOS, CON SUS EROGACIONES,</t>
  </si>
  <si>
    <t>DIAGRAMAS DE BARRAS, O BIEN, REDES DE ACTIVIDADES CON RUTA CRÍTICA.</t>
  </si>
  <si>
    <t xml:space="preserve">DIVIDIDO EN PARTIDAS Y SUBPARTIDAS, DEL TOTAL DE LOS CONCEPTOS DE TRABAJO, UTILIZANDO PREFERENTEMENTE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</si>
</sst>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(&quot;$&quot;* #,##0.00_);_(&quot;$&quot;* \(#,##0.00\);_(&quot;$&quot;* &quot;-&quot;??_);_(@_)"/>
    <numFmt numFmtId="165" formatCode="&quot;$&quot;#,##0.00_);\(&quot;$&quot;#,##0.00\)"/>
    <numFmt numFmtId="166" formatCode="0.0000"/>
    <numFmt numFmtId="167" formatCode="&quot;$&quot;#,##0.00"/>
    <numFmt numFmtId="168" formatCode="dd/mm/yyyy;@"/>
    <numFmt numFmtId="169" formatCode="#,##0.000000"/>
    <numFmt numFmtId="170" formatCode="#,##0.0000"/>
    <numFmt numFmtId="171" formatCode="0.000000%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2" fillId="0" borderId="0"/>
  </cellStyleXfs>
  <cellXfs count="18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Border="1"/>
    <xf numFmtId="0" fontId="0" fillId="0" borderId="6" xfId="0" applyBorder="1"/>
    <xf numFmtId="0" fontId="0" fillId="0" borderId="0" xfId="0" applyBorder="1"/>
    <xf numFmtId="0" fontId="3" fillId="0" borderId="7" xfId="0" applyFont="1" applyBorder="1"/>
    <xf numFmtId="0" fontId="4" fillId="0" borderId="8" xfId="0" applyFont="1" applyFill="1" applyBorder="1" applyAlignment="1">
      <alignment horizontal="center"/>
    </xf>
    <xf numFmtId="164" fontId="5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justify" vertical="top"/>
    </xf>
    <xf numFmtId="165" fontId="3" fillId="0" borderId="0" xfId="0" applyNumberFormat="1" applyFont="1" applyBorder="1" applyAlignment="1">
      <alignment horizontal="right" vertical="top"/>
    </xf>
    <xf numFmtId="0" fontId="0" fillId="0" borderId="4" xfId="0" applyBorder="1"/>
    <xf numFmtId="164" fontId="3" fillId="0" borderId="0" xfId="2" applyNumberFormat="1" applyFont="1" applyAlignment="1">
      <alignment horizontal="right" vertical="top"/>
    </xf>
    <xf numFmtId="166" fontId="3" fillId="0" borderId="0" xfId="0" applyNumberFormat="1" applyFont="1" applyAlignment="1">
      <alignment horizontal="right" vertical="top"/>
    </xf>
    <xf numFmtId="0" fontId="6" fillId="3" borderId="9" xfId="0" applyFont="1" applyFill="1" applyBorder="1" applyAlignment="1">
      <alignment horizontal="center" vertical="top"/>
    </xf>
    <xf numFmtId="0" fontId="6" fillId="3" borderId="10" xfId="0" applyFont="1" applyFill="1" applyBorder="1" applyAlignment="1">
      <alignment horizontal="center" vertical="top"/>
    </xf>
    <xf numFmtId="0" fontId="6" fillId="5" borderId="11" xfId="0" applyFont="1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7" fillId="2" borderId="13" xfId="0" applyFont="1" applyFill="1" applyBorder="1" applyAlignment="1">
      <alignment vertical="top"/>
    </xf>
    <xf numFmtId="0" fontId="0" fillId="2" borderId="13" xfId="0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0" fontId="0" fillId="2" borderId="15" xfId="0" applyFill="1" applyBorder="1" applyAlignment="1">
      <alignment vertical="top"/>
    </xf>
    <xf numFmtId="0" fontId="6" fillId="5" borderId="16" xfId="0" applyFont="1" applyFill="1" applyBorder="1" applyAlignment="1">
      <alignment vertical="top"/>
    </xf>
    <xf numFmtId="0" fontId="0" fillId="5" borderId="17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6" fillId="3" borderId="10" xfId="0" applyFont="1" applyFill="1" applyBorder="1" applyAlignment="1">
      <alignment horizontal="left" vertical="top" wrapText="1"/>
    </xf>
    <xf numFmtId="0" fontId="6" fillId="5" borderId="14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9" fillId="2" borderId="1" xfId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vertical="top"/>
    </xf>
    <xf numFmtId="0" fontId="0" fillId="4" borderId="14" xfId="0" applyFill="1" applyBorder="1" applyAlignment="1">
      <alignment vertical="top"/>
    </xf>
    <xf numFmtId="0" fontId="1" fillId="3" borderId="11" xfId="0" applyFont="1" applyFill="1" applyBorder="1" applyAlignment="1">
      <alignment horizontal="center" vertical="top"/>
    </xf>
    <xf numFmtId="0" fontId="1" fillId="3" borderId="14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5" borderId="14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6" fillId="2" borderId="1" xfId="0" applyNumberFormat="1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6" fillId="2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/>
    </xf>
    <xf numFmtId="167" fontId="6" fillId="2" borderId="1" xfId="0" applyNumberFormat="1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6" fillId="5" borderId="17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/>
    </xf>
    <xf numFmtId="0" fontId="2" fillId="2" borderId="13" xfId="0" applyFont="1" applyFill="1" applyBorder="1"/>
    <xf numFmtId="0" fontId="2" fillId="2" borderId="1" xfId="0" applyFont="1" applyFill="1" applyBorder="1"/>
    <xf numFmtId="0" fontId="3" fillId="0" borderId="6" xfId="0" applyFont="1" applyBorder="1"/>
    <xf numFmtId="49" fontId="3" fillId="0" borderId="0" xfId="0" applyNumberFormat="1" applyFont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0" fillId="6" borderId="0" xfId="0" applyFill="1"/>
    <xf numFmtId="167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top" wrapText="1"/>
    </xf>
    <xf numFmtId="0" fontId="6" fillId="2" borderId="14" xfId="0" applyNumberFormat="1" applyFont="1" applyFill="1" applyBorder="1" applyAlignment="1">
      <alignment vertical="top" wrapText="1"/>
    </xf>
    <xf numFmtId="167" fontId="3" fillId="0" borderId="0" xfId="2" applyNumberFormat="1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169" fontId="3" fillId="0" borderId="0" xfId="0" applyNumberFormat="1" applyFont="1" applyAlignment="1">
      <alignment horizontal="right" vertical="top"/>
    </xf>
    <xf numFmtId="0" fontId="1" fillId="2" borderId="1" xfId="0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center"/>
    </xf>
    <xf numFmtId="0" fontId="3" fillId="0" borderId="3" xfId="0" applyFont="1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/>
    </xf>
    <xf numFmtId="0" fontId="3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0" fillId="0" borderId="6" xfId="0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0" fillId="0" borderId="18" xfId="0" applyBorder="1" applyAlignment="1">
      <alignment horizontal="centerContinuous" vertical="center"/>
    </xf>
    <xf numFmtId="0" fontId="1" fillId="0" borderId="5" xfId="0" applyFont="1" applyBorder="1" applyAlignment="1">
      <alignment horizontal="centerContinuous" vertical="center"/>
    </xf>
    <xf numFmtId="0" fontId="11" fillId="0" borderId="2" xfId="0" applyFont="1" applyBorder="1" applyAlignment="1">
      <alignment horizontal="centerContinuous" vertical="center"/>
    </xf>
    <xf numFmtId="0" fontId="11" fillId="0" borderId="5" xfId="0" applyFont="1" applyBorder="1" applyAlignment="1">
      <alignment horizontal="centerContinuous" vertical="center"/>
    </xf>
    <xf numFmtId="0" fontId="11" fillId="0" borderId="19" xfId="0" applyFont="1" applyBorder="1" applyAlignment="1">
      <alignment horizontal="centerContinuous" vertical="center"/>
    </xf>
    <xf numFmtId="0" fontId="3" fillId="0" borderId="0" xfId="0" applyFont="1" applyBorder="1" applyAlignment="1">
      <alignment horizontal="center"/>
    </xf>
    <xf numFmtId="0" fontId="11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11" fillId="0" borderId="5" xfId="0" applyFont="1" applyBorder="1"/>
    <xf numFmtId="0" fontId="11" fillId="0" borderId="19" xfId="0" applyFont="1" applyBorder="1"/>
    <xf numFmtId="0" fontId="3" fillId="0" borderId="18" xfId="0" applyFont="1" applyBorder="1"/>
    <xf numFmtId="0" fontId="0" fillId="0" borderId="5" xfId="0" applyBorder="1"/>
    <xf numFmtId="0" fontId="3" fillId="0" borderId="19" xfId="0" applyFont="1" applyBorder="1"/>
    <xf numFmtId="0" fontId="0" fillId="0" borderId="18" xfId="0" applyBorder="1"/>
    <xf numFmtId="0" fontId="0" fillId="0" borderId="7" xfId="0" applyBorder="1"/>
    <xf numFmtId="0" fontId="0" fillId="0" borderId="2" xfId="0" applyBorder="1"/>
    <xf numFmtId="0" fontId="1" fillId="0" borderId="6" xfId="0" applyFont="1" applyBorder="1" applyAlignment="1">
      <alignment horizontal="centerContinuous" vertical="center"/>
    </xf>
    <xf numFmtId="0" fontId="0" fillId="0" borderId="19" xfId="0" applyBorder="1"/>
    <xf numFmtId="0" fontId="4" fillId="0" borderId="2" xfId="0" applyFont="1" applyBorder="1"/>
    <xf numFmtId="168" fontId="3" fillId="0" borderId="4" xfId="0" applyNumberFormat="1" applyFont="1" applyBorder="1" applyAlignment="1">
      <alignment horizontal="left"/>
    </xf>
    <xf numFmtId="0" fontId="4" fillId="0" borderId="5" xfId="0" applyFont="1" applyBorder="1"/>
    <xf numFmtId="168" fontId="3" fillId="0" borderId="6" xfId="0" applyNumberFormat="1" applyFont="1" applyBorder="1" applyAlignment="1">
      <alignment horizontal="left"/>
    </xf>
    <xf numFmtId="0" fontId="4" fillId="0" borderId="21" xfId="0" applyFont="1" applyBorder="1"/>
    <xf numFmtId="0" fontId="3" fillId="0" borderId="5" xfId="0" applyFont="1" applyBorder="1"/>
    <xf numFmtId="0" fontId="1" fillId="0" borderId="2" xfId="0" applyFont="1" applyBorder="1"/>
    <xf numFmtId="0" fontId="1" fillId="0" borderId="5" xfId="0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top"/>
    </xf>
    <xf numFmtId="170" fontId="3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27" xfId="0" applyFont="1" applyBorder="1"/>
    <xf numFmtId="0" fontId="4" fillId="0" borderId="28" xfId="0" applyFont="1" applyBorder="1" applyAlignment="1">
      <alignment horizontal="right"/>
    </xf>
    <xf numFmtId="167" fontId="4" fillId="0" borderId="29" xfId="0" applyNumberFormat="1" applyFont="1" applyBorder="1" applyAlignment="1">
      <alignment horizontal="right" vertical="top"/>
    </xf>
    <xf numFmtId="0" fontId="3" fillId="0" borderId="30" xfId="0" applyFont="1" applyBorder="1"/>
    <xf numFmtId="0" fontId="4" fillId="0" borderId="0" xfId="0" applyFont="1" applyBorder="1" applyAlignment="1">
      <alignment horizontal="right"/>
    </xf>
    <xf numFmtId="167" fontId="4" fillId="0" borderId="31" xfId="0" applyNumberFormat="1" applyFont="1" applyBorder="1" applyAlignment="1">
      <alignment horizontal="right" vertical="top"/>
    </xf>
    <xf numFmtId="0" fontId="4" fillId="0" borderId="32" xfId="0" applyFont="1" applyBorder="1"/>
    <xf numFmtId="0" fontId="3" fillId="0" borderId="33" xfId="0" applyFont="1" applyBorder="1"/>
    <xf numFmtId="167" fontId="4" fillId="0" borderId="34" xfId="0" applyNumberFormat="1" applyFont="1" applyBorder="1" applyAlignment="1">
      <alignment horizontal="right" vertical="top"/>
    </xf>
    <xf numFmtId="15" fontId="3" fillId="0" borderId="0" xfId="0" applyNumberFormat="1" applyFont="1" applyBorder="1" applyAlignment="1">
      <alignment vertical="top"/>
    </xf>
    <xf numFmtId="0" fontId="3" fillId="0" borderId="28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4" fontId="3" fillId="0" borderId="0" xfId="0" applyNumberFormat="1" applyFont="1" applyAlignment="1">
      <alignment horizontal="center" vertical="top"/>
    </xf>
    <xf numFmtId="3" fontId="3" fillId="0" borderId="0" xfId="0" applyNumberFormat="1" applyFont="1" applyAlignment="1">
      <alignment horizontal="right" vertical="top"/>
    </xf>
    <xf numFmtId="0" fontId="4" fillId="0" borderId="20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168" fontId="4" fillId="0" borderId="26" xfId="0" applyNumberFormat="1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Continuous" vertical="center"/>
    </xf>
    <xf numFmtId="0" fontId="4" fillId="0" borderId="24" xfId="0" applyFont="1" applyFill="1" applyBorder="1" applyAlignment="1">
      <alignment horizontal="centerContinuous" vertic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11" xfId="4" applyFont="1" applyFill="1" applyBorder="1" applyAlignment="1">
      <alignment vertical="top"/>
    </xf>
    <xf numFmtId="0" fontId="1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2" fillId="2" borderId="11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168" fontId="3" fillId="0" borderId="5" xfId="0" applyNumberFormat="1" applyFont="1" applyBorder="1" applyAlignment="1">
      <alignment horizontal="center"/>
    </xf>
    <xf numFmtId="168" fontId="3" fillId="0" borderId="0" xfId="0" applyNumberFormat="1" applyFont="1" applyBorder="1" applyAlignment="1">
      <alignment horizontal="left" vertical="top"/>
    </xf>
    <xf numFmtId="168" fontId="6" fillId="2" borderId="1" xfId="0" applyNumberFormat="1" applyFont="1" applyFill="1" applyBorder="1" applyAlignment="1">
      <alignment vertical="top" wrapText="1"/>
    </xf>
    <xf numFmtId="168" fontId="6" fillId="2" borderId="15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Continuous" vertical="center"/>
    </xf>
    <xf numFmtId="0" fontId="1" fillId="0" borderId="4" xfId="0" applyFont="1" applyBorder="1"/>
    <xf numFmtId="0" fontId="1" fillId="0" borderId="6" xfId="0" applyFont="1" applyBorder="1"/>
    <xf numFmtId="0" fontId="4" fillId="0" borderId="20" xfId="0" applyFont="1" applyFill="1" applyBorder="1" applyAlignment="1">
      <alignment horizontal="center"/>
    </xf>
    <xf numFmtId="0" fontId="13" fillId="0" borderId="0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168" fontId="4" fillId="0" borderId="21" xfId="0" applyNumberFormat="1" applyFont="1" applyFill="1" applyBorder="1" applyAlignment="1">
      <alignment horizontal="center" vertical="center"/>
    </xf>
    <xf numFmtId="168" fontId="4" fillId="0" borderId="22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19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18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/>
    </xf>
    <xf numFmtId="168" fontId="3" fillId="0" borderId="6" xfId="0" applyNumberFormat="1" applyFont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171" fontId="3" fillId="0" borderId="0" xfId="3" applyNumberFormat="1" applyFont="1" applyAlignment="1">
      <alignment horizontal="right" vertical="top"/>
    </xf>
  </cellXfs>
  <cellStyles count="5">
    <cellStyle name="Hipervínculo" xfId="1" builtinId="8"/>
    <cellStyle name="Moneda" xfId="2" builtinId="4"/>
    <cellStyle name="Normal" xfId="0" builtinId="0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24</xdr:row>
      <xdr:rowOff>47625</xdr:rowOff>
    </xdr:from>
    <xdr:to>
      <xdr:col>7</xdr:col>
      <xdr:colOff>876300</xdr:colOff>
      <xdr:row>24</xdr:row>
      <xdr:rowOff>133350</xdr:rowOff>
    </xdr:to>
    <xdr:sp macro="" textlink="">
      <xdr:nvSpPr>
        <xdr:cNvPr id="2" name="barrames"/>
        <xdr:cNvSpPr/>
      </xdr:nvSpPr>
      <xdr:spPr>
        <a:xfrm>
          <a:off x="5895974" y="3533775"/>
          <a:ext cx="79057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24</xdr:row>
      <xdr:rowOff>47625</xdr:rowOff>
    </xdr:from>
    <xdr:to>
      <xdr:col>7</xdr:col>
      <xdr:colOff>876300</xdr:colOff>
      <xdr:row>24</xdr:row>
      <xdr:rowOff>133350</xdr:rowOff>
    </xdr:to>
    <xdr:sp macro="" textlink="">
      <xdr:nvSpPr>
        <xdr:cNvPr id="2" name="barrames"/>
        <xdr:cNvSpPr/>
      </xdr:nvSpPr>
      <xdr:spPr>
        <a:xfrm>
          <a:off x="5886449" y="3971925"/>
          <a:ext cx="561976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19</xdr:row>
      <xdr:rowOff>38100</xdr:rowOff>
    </xdr:from>
    <xdr:to>
      <xdr:col>3</xdr:col>
      <xdr:colOff>723899</xdr:colOff>
      <xdr:row>19</xdr:row>
      <xdr:rowOff>123825</xdr:rowOff>
    </xdr:to>
    <xdr:sp macro="" textlink="">
      <xdr:nvSpPr>
        <xdr:cNvPr id="2" name="barrames"/>
        <xdr:cNvSpPr/>
      </xdr:nvSpPr>
      <xdr:spPr>
        <a:xfrm>
          <a:off x="4610099" y="33337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19</xdr:row>
      <xdr:rowOff>38100</xdr:rowOff>
    </xdr:from>
    <xdr:to>
      <xdr:col>4</xdr:col>
      <xdr:colOff>723899</xdr:colOff>
      <xdr:row>19</xdr:row>
      <xdr:rowOff>123825</xdr:rowOff>
    </xdr:to>
    <xdr:sp macro="" textlink="">
      <xdr:nvSpPr>
        <xdr:cNvPr id="2" name="barrames"/>
        <xdr:cNvSpPr/>
      </xdr:nvSpPr>
      <xdr:spPr>
        <a:xfrm>
          <a:off x="5076824" y="34099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19</xdr:row>
      <xdr:rowOff>38100</xdr:rowOff>
    </xdr:from>
    <xdr:to>
      <xdr:col>4</xdr:col>
      <xdr:colOff>723899</xdr:colOff>
      <xdr:row>19</xdr:row>
      <xdr:rowOff>123825</xdr:rowOff>
    </xdr:to>
    <xdr:sp macro="" textlink="">
      <xdr:nvSpPr>
        <xdr:cNvPr id="2" name="barrames"/>
        <xdr:cNvSpPr/>
      </xdr:nvSpPr>
      <xdr:spPr>
        <a:xfrm>
          <a:off x="5629274" y="33623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62.7109375" customWidth="1"/>
    <col min="3" max="3" width="41.140625" style="29" customWidth="1"/>
  </cols>
  <sheetData>
    <row r="1" spans="1:3" x14ac:dyDescent="0.2">
      <c r="B1" s="128" t="s">
        <v>194</v>
      </c>
      <c r="C1" s="129" t="s">
        <v>251</v>
      </c>
    </row>
    <row r="2" spans="1:3" ht="12.75" customHeight="1" x14ac:dyDescent="0.2">
      <c r="A2" s="1" t="s">
        <v>0</v>
      </c>
      <c r="B2" s="1"/>
      <c r="C2" s="30"/>
    </row>
    <row r="3" spans="1:3" ht="12.75" customHeight="1" x14ac:dyDescent="0.2">
      <c r="A3" s="2"/>
      <c r="B3" s="2"/>
    </row>
    <row r="4" spans="1:3" ht="12.75" customHeight="1" x14ac:dyDescent="0.2">
      <c r="A4" s="16" t="s">
        <v>42</v>
      </c>
      <c r="B4" s="17" t="s">
        <v>2</v>
      </c>
      <c r="C4" s="31" t="s">
        <v>43</v>
      </c>
    </row>
    <row r="5" spans="1:3" ht="12.75" customHeight="1" x14ac:dyDescent="0.2">
      <c r="A5" s="18" t="s">
        <v>3</v>
      </c>
      <c r="B5" s="19"/>
      <c r="C5" s="32"/>
    </row>
    <row r="6" spans="1:3" ht="12.75" customHeight="1" x14ac:dyDescent="0.2">
      <c r="A6" s="20" t="s">
        <v>44</v>
      </c>
      <c r="B6" s="21" t="s">
        <v>4</v>
      </c>
      <c r="C6" s="33" t="s">
        <v>45</v>
      </c>
    </row>
    <row r="7" spans="1:3" ht="12.75" customHeight="1" x14ac:dyDescent="0.2">
      <c r="A7" s="22" t="s">
        <v>46</v>
      </c>
      <c r="B7" s="23" t="s">
        <v>5</v>
      </c>
      <c r="C7" s="25" t="s">
        <v>47</v>
      </c>
    </row>
    <row r="8" spans="1:3" ht="12.75" customHeight="1" x14ac:dyDescent="0.2">
      <c r="A8" s="22" t="s">
        <v>48</v>
      </c>
      <c r="B8" s="23" t="s">
        <v>6</v>
      </c>
      <c r="C8" s="25" t="s">
        <v>49</v>
      </c>
    </row>
    <row r="9" spans="1:3" ht="12.75" customHeight="1" x14ac:dyDescent="0.2">
      <c r="A9" s="22" t="s">
        <v>50</v>
      </c>
      <c r="B9" s="23" t="s">
        <v>7</v>
      </c>
      <c r="C9" s="25" t="s">
        <v>51</v>
      </c>
    </row>
    <row r="10" spans="1:3" ht="12.75" customHeight="1" x14ac:dyDescent="0.2">
      <c r="A10" s="23" t="s">
        <v>52</v>
      </c>
      <c r="B10" s="22" t="s">
        <v>53</v>
      </c>
      <c r="C10" s="25" t="s">
        <v>54</v>
      </c>
    </row>
    <row r="11" spans="1:3" ht="12.75" customHeight="1" x14ac:dyDescent="0.2">
      <c r="A11" s="23" t="s">
        <v>55</v>
      </c>
      <c r="B11" s="23" t="s">
        <v>8</v>
      </c>
      <c r="C11" s="25" t="s">
        <v>56</v>
      </c>
    </row>
    <row r="12" spans="1:3" ht="12.75" customHeight="1" x14ac:dyDescent="0.2">
      <c r="A12" s="23" t="s">
        <v>57</v>
      </c>
      <c r="B12" s="23" t="s">
        <v>9</v>
      </c>
      <c r="C12" s="25" t="s">
        <v>58</v>
      </c>
    </row>
    <row r="13" spans="1:3" ht="12.75" customHeight="1" x14ac:dyDescent="0.2">
      <c r="A13" s="23" t="s">
        <v>59</v>
      </c>
      <c r="B13" s="23" t="s">
        <v>10</v>
      </c>
      <c r="C13" s="34" t="s">
        <v>60</v>
      </c>
    </row>
    <row r="14" spans="1:3" ht="12.75" customHeight="1" x14ac:dyDescent="0.2">
      <c r="A14" s="22" t="s">
        <v>61</v>
      </c>
      <c r="B14" s="23" t="s">
        <v>11</v>
      </c>
      <c r="C14" s="35">
        <v>1234567</v>
      </c>
    </row>
    <row r="15" spans="1:3" ht="12.75" customHeight="1" x14ac:dyDescent="0.2">
      <c r="A15" s="22" t="s">
        <v>62</v>
      </c>
      <c r="B15" s="23" t="s">
        <v>12</v>
      </c>
      <c r="C15" s="35">
        <v>12345678</v>
      </c>
    </row>
    <row r="16" spans="1:3" ht="12.75" customHeight="1" x14ac:dyDescent="0.2">
      <c r="A16" s="22" t="s">
        <v>63</v>
      </c>
      <c r="B16" s="23" t="s">
        <v>13</v>
      </c>
      <c r="C16" s="35">
        <v>123456789</v>
      </c>
    </row>
    <row r="17" spans="1:3" ht="12.75" customHeight="1" x14ac:dyDescent="0.2">
      <c r="A17" s="22" t="s">
        <v>64</v>
      </c>
      <c r="B17" s="23" t="s">
        <v>15</v>
      </c>
      <c r="C17" s="25" t="s">
        <v>65</v>
      </c>
    </row>
    <row r="18" spans="1:3" ht="12.75" customHeight="1" x14ac:dyDescent="0.2">
      <c r="A18" s="22" t="s">
        <v>66</v>
      </c>
      <c r="B18" s="23" t="s">
        <v>16</v>
      </c>
      <c r="C18" s="25" t="s">
        <v>67</v>
      </c>
    </row>
    <row r="19" spans="1:3" ht="12.75" customHeight="1" x14ac:dyDescent="0.2">
      <c r="A19" s="18" t="s">
        <v>68</v>
      </c>
      <c r="B19" s="24"/>
      <c r="C19" s="32"/>
    </row>
    <row r="20" spans="1:3" x14ac:dyDescent="0.2">
      <c r="A20" s="22" t="s">
        <v>69</v>
      </c>
      <c r="B20" s="22" t="s">
        <v>70</v>
      </c>
      <c r="C20" s="65" t="s">
        <v>195</v>
      </c>
    </row>
    <row r="21" spans="1:3" ht="12.75" customHeight="1" x14ac:dyDescent="0.2">
      <c r="A21" s="23" t="s">
        <v>71</v>
      </c>
      <c r="B21" s="23" t="s">
        <v>72</v>
      </c>
      <c r="C21" s="25" t="s">
        <v>73</v>
      </c>
    </row>
    <row r="22" spans="1:3" ht="12.75" customHeight="1" x14ac:dyDescent="0.2">
      <c r="A22" s="23" t="s">
        <v>74</v>
      </c>
      <c r="B22" s="23" t="s">
        <v>75</v>
      </c>
      <c r="C22" s="25" t="s">
        <v>76</v>
      </c>
    </row>
    <row r="23" spans="1:3" ht="12.75" customHeight="1" x14ac:dyDescent="0.2">
      <c r="A23" s="23" t="s">
        <v>116</v>
      </c>
      <c r="B23" s="23" t="s">
        <v>117</v>
      </c>
      <c r="C23" s="42" t="s">
        <v>117</v>
      </c>
    </row>
    <row r="24" spans="1:3" ht="12.75" customHeight="1" x14ac:dyDescent="0.2">
      <c r="A24" s="23" t="s">
        <v>118</v>
      </c>
      <c r="B24" s="23" t="s">
        <v>119</v>
      </c>
      <c r="C24" s="42" t="s">
        <v>119</v>
      </c>
    </row>
    <row r="25" spans="1:3" ht="12.75" customHeight="1" x14ac:dyDescent="0.2">
      <c r="A25" s="23" t="s">
        <v>120</v>
      </c>
      <c r="B25" s="23" t="s">
        <v>121</v>
      </c>
      <c r="C25" s="42" t="s">
        <v>121</v>
      </c>
    </row>
    <row r="26" spans="1:3" ht="12.75" customHeight="1" x14ac:dyDescent="0.2">
      <c r="A26" s="23" t="s">
        <v>122</v>
      </c>
      <c r="B26" s="23" t="s">
        <v>123</v>
      </c>
      <c r="C26" s="42" t="s">
        <v>123</v>
      </c>
    </row>
    <row r="27" spans="1:3" ht="12.75" customHeight="1" x14ac:dyDescent="0.2">
      <c r="A27" s="23" t="s">
        <v>124</v>
      </c>
      <c r="B27" s="23" t="s">
        <v>125</v>
      </c>
      <c r="C27" s="42" t="s">
        <v>125</v>
      </c>
    </row>
    <row r="28" spans="1:3" ht="12.75" customHeight="1" x14ac:dyDescent="0.2">
      <c r="A28" s="23" t="s">
        <v>126</v>
      </c>
      <c r="B28" s="23" t="s">
        <v>127</v>
      </c>
      <c r="C28" s="42" t="s">
        <v>127</v>
      </c>
    </row>
    <row r="29" spans="1:3" ht="12.75" customHeight="1" x14ac:dyDescent="0.2">
      <c r="A29" s="23" t="s">
        <v>128</v>
      </c>
      <c r="B29" s="23" t="s">
        <v>129</v>
      </c>
      <c r="C29" s="42" t="s">
        <v>129</v>
      </c>
    </row>
    <row r="30" spans="1:3" ht="12.75" customHeight="1" x14ac:dyDescent="0.2">
      <c r="A30" s="132" t="s">
        <v>231</v>
      </c>
      <c r="B30" s="133" t="s">
        <v>232</v>
      </c>
      <c r="C30" s="134" t="s">
        <v>232</v>
      </c>
    </row>
    <row r="31" spans="1:3" ht="12.75" customHeight="1" x14ac:dyDescent="0.2">
      <c r="A31" s="135" t="s">
        <v>233</v>
      </c>
      <c r="B31" s="133" t="s">
        <v>234</v>
      </c>
      <c r="C31" s="134" t="s">
        <v>234</v>
      </c>
    </row>
    <row r="32" spans="1:3" ht="12.75" customHeight="1" x14ac:dyDescent="0.2">
      <c r="A32" s="132" t="s">
        <v>235</v>
      </c>
      <c r="B32" s="133" t="s">
        <v>236</v>
      </c>
      <c r="C32" s="134" t="s">
        <v>236</v>
      </c>
    </row>
    <row r="33" spans="1:3" ht="12.75" customHeight="1" x14ac:dyDescent="0.2">
      <c r="A33" s="18" t="s">
        <v>17</v>
      </c>
      <c r="B33" s="24"/>
      <c r="C33" s="43"/>
    </row>
    <row r="34" spans="1:3" ht="12.75" customHeight="1" x14ac:dyDescent="0.2">
      <c r="A34" s="44" t="s">
        <v>77</v>
      </c>
      <c r="B34" s="23" t="s">
        <v>18</v>
      </c>
      <c r="C34" s="141">
        <v>40017</v>
      </c>
    </row>
    <row r="35" spans="1:3" ht="12.75" customHeight="1" x14ac:dyDescent="0.2">
      <c r="A35" s="44" t="s">
        <v>78</v>
      </c>
      <c r="B35" s="23" t="s">
        <v>19</v>
      </c>
      <c r="C35" s="45" t="s">
        <v>79</v>
      </c>
    </row>
    <row r="36" spans="1:3" ht="12.75" customHeight="1" x14ac:dyDescent="0.2">
      <c r="A36" s="44" t="s">
        <v>130</v>
      </c>
      <c r="B36" s="44" t="s">
        <v>80</v>
      </c>
      <c r="C36" s="42" t="s">
        <v>81</v>
      </c>
    </row>
    <row r="37" spans="1:3" ht="12.75" customHeight="1" x14ac:dyDescent="0.2">
      <c r="A37" s="18" t="s">
        <v>20</v>
      </c>
      <c r="B37" s="24"/>
      <c r="C37" s="46"/>
    </row>
    <row r="38" spans="1:3" ht="12.75" customHeight="1" x14ac:dyDescent="0.2">
      <c r="A38" s="130" t="s">
        <v>228</v>
      </c>
      <c r="B38" s="131" t="s">
        <v>229</v>
      </c>
      <c r="C38" s="65" t="s">
        <v>230</v>
      </c>
    </row>
    <row r="39" spans="1:3" ht="127.5" x14ac:dyDescent="0.2">
      <c r="A39" s="44" t="s">
        <v>82</v>
      </c>
      <c r="B39" s="23" t="s">
        <v>21</v>
      </c>
      <c r="C39" s="61" t="s">
        <v>188</v>
      </c>
    </row>
    <row r="40" spans="1:3" ht="12.75" customHeight="1" x14ac:dyDescent="0.2">
      <c r="A40" s="44" t="s">
        <v>131</v>
      </c>
      <c r="B40" s="23" t="s">
        <v>22</v>
      </c>
      <c r="C40" s="42" t="s">
        <v>83</v>
      </c>
    </row>
    <row r="41" spans="1:3" ht="12.75" customHeight="1" x14ac:dyDescent="0.2">
      <c r="A41" s="44" t="s">
        <v>132</v>
      </c>
      <c r="B41" s="23" t="s">
        <v>133</v>
      </c>
      <c r="C41" s="42" t="s">
        <v>133</v>
      </c>
    </row>
    <row r="42" spans="1:3" ht="12.75" customHeight="1" x14ac:dyDescent="0.2">
      <c r="A42" s="44" t="s">
        <v>84</v>
      </c>
      <c r="B42" s="23" t="s">
        <v>23</v>
      </c>
      <c r="C42" s="42" t="s">
        <v>51</v>
      </c>
    </row>
    <row r="43" spans="1:3" ht="12.75" customHeight="1" x14ac:dyDescent="0.2">
      <c r="A43" s="44" t="s">
        <v>85</v>
      </c>
      <c r="B43" s="44" t="s">
        <v>86</v>
      </c>
      <c r="C43" s="42" t="s">
        <v>54</v>
      </c>
    </row>
    <row r="44" spans="1:3" ht="12.75" customHeight="1" x14ac:dyDescent="0.2">
      <c r="A44" s="44" t="s">
        <v>134</v>
      </c>
      <c r="B44" s="44" t="s">
        <v>135</v>
      </c>
      <c r="C44" s="42" t="s">
        <v>135</v>
      </c>
    </row>
    <row r="45" spans="1:3" ht="12.75" customHeight="1" x14ac:dyDescent="0.2">
      <c r="A45" s="44" t="s">
        <v>136</v>
      </c>
      <c r="B45" s="44" t="s">
        <v>137</v>
      </c>
      <c r="C45" s="42" t="s">
        <v>137</v>
      </c>
    </row>
    <row r="46" spans="1:3" ht="12.75" customHeight="1" x14ac:dyDescent="0.2">
      <c r="A46" s="44" t="s">
        <v>138</v>
      </c>
      <c r="B46" s="44" t="s">
        <v>139</v>
      </c>
      <c r="C46" s="42" t="s">
        <v>139</v>
      </c>
    </row>
    <row r="47" spans="1:3" ht="12.75" customHeight="1" x14ac:dyDescent="0.2">
      <c r="A47" s="44" t="s">
        <v>140</v>
      </c>
      <c r="B47" s="44" t="s">
        <v>141</v>
      </c>
      <c r="C47" s="42" t="s">
        <v>141</v>
      </c>
    </row>
    <row r="48" spans="1:3" ht="12.75" customHeight="1" x14ac:dyDescent="0.2">
      <c r="A48" s="44" t="s">
        <v>142</v>
      </c>
      <c r="B48" s="44" t="s">
        <v>143</v>
      </c>
      <c r="C48" s="42" t="s">
        <v>144</v>
      </c>
    </row>
    <row r="49" spans="1:3" ht="12.75" customHeight="1" x14ac:dyDescent="0.2">
      <c r="A49" s="136" t="s">
        <v>237</v>
      </c>
      <c r="B49" s="136" t="s">
        <v>238</v>
      </c>
      <c r="C49" s="137" t="s">
        <v>239</v>
      </c>
    </row>
    <row r="50" spans="1:3" ht="12.75" customHeight="1" x14ac:dyDescent="0.2">
      <c r="A50" s="136" t="s">
        <v>240</v>
      </c>
      <c r="B50" s="136" t="s">
        <v>241</v>
      </c>
      <c r="C50" s="137" t="s">
        <v>242</v>
      </c>
    </row>
    <row r="51" spans="1:3" ht="12.75" customHeight="1" x14ac:dyDescent="0.2">
      <c r="A51" s="136" t="s">
        <v>243</v>
      </c>
      <c r="B51" s="136" t="s">
        <v>244</v>
      </c>
      <c r="C51" s="137" t="s">
        <v>245</v>
      </c>
    </row>
    <row r="52" spans="1:3" ht="12.75" customHeight="1" x14ac:dyDescent="0.2">
      <c r="A52" s="136" t="s">
        <v>246</v>
      </c>
      <c r="B52" s="136" t="s">
        <v>247</v>
      </c>
      <c r="C52" s="137">
        <v>52783850</v>
      </c>
    </row>
    <row r="53" spans="1:3" ht="12.75" customHeight="1" x14ac:dyDescent="0.2">
      <c r="A53" s="136" t="s">
        <v>248</v>
      </c>
      <c r="B53" s="136" t="s">
        <v>249</v>
      </c>
      <c r="C53" s="138" t="s">
        <v>250</v>
      </c>
    </row>
    <row r="54" spans="1:3" ht="12.75" customHeight="1" x14ac:dyDescent="0.2">
      <c r="A54" s="44" t="s">
        <v>87</v>
      </c>
      <c r="B54" s="23" t="s">
        <v>88</v>
      </c>
      <c r="C54" s="141">
        <v>40026</v>
      </c>
    </row>
    <row r="55" spans="1:3" ht="12.75" customHeight="1" x14ac:dyDescent="0.2">
      <c r="A55" s="48" t="s">
        <v>89</v>
      </c>
      <c r="B55" s="26" t="s">
        <v>90</v>
      </c>
      <c r="C55" s="142">
        <v>40178</v>
      </c>
    </row>
    <row r="56" spans="1:3" ht="12.75" customHeight="1" x14ac:dyDescent="0.2">
      <c r="A56" s="44" t="s">
        <v>145</v>
      </c>
      <c r="B56" s="23" t="s">
        <v>146</v>
      </c>
      <c r="C56" s="49">
        <v>100000</v>
      </c>
    </row>
    <row r="57" spans="1:3" ht="12.75" customHeight="1" x14ac:dyDescent="0.2">
      <c r="A57" s="44" t="s">
        <v>147</v>
      </c>
      <c r="B57" s="23" t="s">
        <v>148</v>
      </c>
      <c r="C57" s="49">
        <v>7722</v>
      </c>
    </row>
    <row r="58" spans="1:3" ht="12.75" customHeight="1" x14ac:dyDescent="0.2">
      <c r="A58" s="44" t="s">
        <v>149</v>
      </c>
      <c r="B58" s="23" t="s">
        <v>150</v>
      </c>
      <c r="C58" s="50">
        <v>0.15</v>
      </c>
    </row>
    <row r="59" spans="1:3" ht="12.75" customHeight="1" x14ac:dyDescent="0.2">
      <c r="A59" s="18" t="s">
        <v>24</v>
      </c>
      <c r="B59" s="24"/>
      <c r="C59" s="43"/>
    </row>
    <row r="60" spans="1:3" ht="12.75" customHeight="1" x14ac:dyDescent="0.2">
      <c r="A60" s="23" t="s">
        <v>151</v>
      </c>
      <c r="B60" s="23" t="s">
        <v>152</v>
      </c>
      <c r="C60" s="42">
        <v>153</v>
      </c>
    </row>
    <row r="61" spans="1:3" ht="12.75" customHeight="1" x14ac:dyDescent="0.2">
      <c r="A61" s="23" t="s">
        <v>153</v>
      </c>
      <c r="B61" s="23" t="s">
        <v>154</v>
      </c>
      <c r="C61" s="42">
        <v>133</v>
      </c>
    </row>
    <row r="62" spans="1:3" ht="12.75" customHeight="1" x14ac:dyDescent="0.2">
      <c r="A62" s="44" t="s">
        <v>155</v>
      </c>
      <c r="B62" s="44" t="s">
        <v>91</v>
      </c>
      <c r="C62" s="42">
        <v>2</v>
      </c>
    </row>
    <row r="63" spans="1:3" ht="12.75" customHeight="1" x14ac:dyDescent="0.2">
      <c r="A63" s="44" t="s">
        <v>156</v>
      </c>
      <c r="B63" s="44" t="s">
        <v>92</v>
      </c>
      <c r="C63" s="42" t="s">
        <v>93</v>
      </c>
    </row>
    <row r="64" spans="1:3" ht="12.75" customHeight="1" x14ac:dyDescent="0.2">
      <c r="A64" s="44" t="s">
        <v>157</v>
      </c>
      <c r="B64" s="44" t="s">
        <v>94</v>
      </c>
      <c r="C64" s="42" t="s">
        <v>95</v>
      </c>
    </row>
    <row r="65" spans="1:3" ht="12.75" customHeight="1" x14ac:dyDescent="0.2">
      <c r="A65" s="44" t="s">
        <v>158</v>
      </c>
      <c r="B65" s="44" t="s">
        <v>96</v>
      </c>
      <c r="C65" s="42" t="s">
        <v>97</v>
      </c>
    </row>
    <row r="66" spans="1:3" ht="12.75" customHeight="1" x14ac:dyDescent="0.2">
      <c r="A66" s="44" t="s">
        <v>159</v>
      </c>
      <c r="B66" s="44" t="s">
        <v>98</v>
      </c>
      <c r="C66" s="42" t="s">
        <v>99</v>
      </c>
    </row>
    <row r="67" spans="1:3" ht="12.75" customHeight="1" x14ac:dyDescent="0.2">
      <c r="A67" s="27" t="s">
        <v>25</v>
      </c>
      <c r="B67" s="28"/>
      <c r="C67" s="51"/>
    </row>
    <row r="68" spans="1:3" ht="12.75" customHeight="1" x14ac:dyDescent="0.2">
      <c r="A68" s="44" t="s">
        <v>100</v>
      </c>
      <c r="B68" s="23" t="s">
        <v>26</v>
      </c>
      <c r="C68" s="42" t="s">
        <v>101</v>
      </c>
    </row>
    <row r="69" spans="1:3" ht="12.75" customHeight="1" x14ac:dyDescent="0.2">
      <c r="A69" s="44" t="s">
        <v>102</v>
      </c>
      <c r="B69" s="23" t="s">
        <v>27</v>
      </c>
      <c r="C69" s="141">
        <v>39995</v>
      </c>
    </row>
    <row r="70" spans="1:3" ht="12.75" customHeight="1" x14ac:dyDescent="0.2">
      <c r="A70" s="52" t="s">
        <v>103</v>
      </c>
      <c r="B70" s="23" t="s">
        <v>28</v>
      </c>
      <c r="C70" s="47" t="s">
        <v>104</v>
      </c>
    </row>
  </sheetData>
  <hyperlinks>
    <hyperlink ref="C13" r:id="rId1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showGridLines="0" showZeros="0" workbookViewId="0"/>
  </sheetViews>
  <sheetFormatPr baseColWidth="10" defaultColWidth="9.140625" defaultRowHeight="12.75" x14ac:dyDescent="0.2"/>
  <cols>
    <col min="1" max="1" width="29.7109375" customWidth="1"/>
    <col min="2" max="2" width="67.42578125" customWidth="1"/>
  </cols>
  <sheetData>
    <row r="1" spans="1:2" ht="12.75" customHeight="1" x14ac:dyDescent="0.2">
      <c r="A1" s="1" t="s">
        <v>29</v>
      </c>
      <c r="B1" s="1"/>
    </row>
    <row r="2" spans="1:2" ht="12.75" customHeight="1" x14ac:dyDescent="0.2">
      <c r="A2" s="1"/>
      <c r="B2" s="1"/>
    </row>
    <row r="3" spans="1:2" ht="14.25" customHeight="1" x14ac:dyDescent="0.2">
      <c r="A3" s="36" t="s">
        <v>193</v>
      </c>
      <c r="B3" s="37"/>
    </row>
    <row r="4" spans="1:2" ht="12.75" customHeight="1" x14ac:dyDescent="0.2">
      <c r="A4" s="38" t="s">
        <v>1</v>
      </c>
      <c r="B4" s="39" t="s">
        <v>2</v>
      </c>
    </row>
    <row r="5" spans="1:2" ht="12.75" customHeight="1" x14ac:dyDescent="0.2">
      <c r="A5" s="23" t="s">
        <v>105</v>
      </c>
      <c r="B5" s="40" t="s">
        <v>106</v>
      </c>
    </row>
    <row r="6" spans="1:2" ht="12.75" customHeight="1" x14ac:dyDescent="0.2">
      <c r="A6" s="23" t="s">
        <v>107</v>
      </c>
      <c r="B6" s="40" t="s">
        <v>31</v>
      </c>
    </row>
    <row r="7" spans="1:2" ht="12.75" customHeight="1" x14ac:dyDescent="0.2">
      <c r="A7" s="23" t="s">
        <v>113</v>
      </c>
      <c r="B7" s="41" t="s">
        <v>162</v>
      </c>
    </row>
    <row r="8" spans="1:2" ht="12.75" customHeight="1" x14ac:dyDescent="0.2">
      <c r="A8" s="23" t="s">
        <v>109</v>
      </c>
      <c r="B8" s="57" t="s">
        <v>161</v>
      </c>
    </row>
    <row r="9" spans="1:2" ht="12.75" customHeight="1" x14ac:dyDescent="0.2">
      <c r="A9" s="44" t="s">
        <v>167</v>
      </c>
      <c r="B9" s="57" t="s">
        <v>168</v>
      </c>
    </row>
    <row r="10" spans="1:2" ht="12.75" customHeight="1" x14ac:dyDescent="0.2">
      <c r="A10" s="23" t="s">
        <v>37</v>
      </c>
      <c r="B10" s="41" t="s">
        <v>163</v>
      </c>
    </row>
    <row r="11" spans="1:2" ht="12.75" customHeight="1" x14ac:dyDescent="0.2">
      <c r="A11" s="44" t="s">
        <v>33</v>
      </c>
      <c r="B11" s="57" t="s">
        <v>165</v>
      </c>
    </row>
    <row r="12" spans="1:2" ht="12.75" customHeight="1" x14ac:dyDescent="0.2">
      <c r="A12" s="44" t="s">
        <v>34</v>
      </c>
      <c r="B12" s="57" t="s">
        <v>166</v>
      </c>
    </row>
    <row r="13" spans="1:2" s="58" customFormat="1" ht="12.75" customHeight="1" x14ac:dyDescent="0.2">
      <c r="A13" s="44" t="s">
        <v>172</v>
      </c>
      <c r="B13" s="57" t="s">
        <v>173</v>
      </c>
    </row>
    <row r="14" spans="1:2" s="58" customFormat="1" x14ac:dyDescent="0.2">
      <c r="A14" s="44" t="s">
        <v>174</v>
      </c>
      <c r="B14" s="57" t="s">
        <v>175</v>
      </c>
    </row>
    <row r="15" spans="1:2" s="58" customFormat="1" x14ac:dyDescent="0.2">
      <c r="A15" s="44" t="s">
        <v>176</v>
      </c>
      <c r="B15" s="57" t="s">
        <v>177</v>
      </c>
    </row>
    <row r="16" spans="1:2" ht="12.75" customHeight="1" x14ac:dyDescent="0.2">
      <c r="A16" s="23" t="s">
        <v>111</v>
      </c>
      <c r="B16" s="40" t="s">
        <v>112</v>
      </c>
    </row>
    <row r="17" spans="1:2" ht="12.75" customHeight="1" x14ac:dyDescent="0.2">
      <c r="A17" s="23" t="s">
        <v>36</v>
      </c>
      <c r="B17" s="41" t="s">
        <v>164</v>
      </c>
    </row>
    <row r="18" spans="1:2" ht="12.75" customHeight="1" x14ac:dyDescent="0.2">
      <c r="A18" s="44" t="s">
        <v>169</v>
      </c>
      <c r="B18" s="57" t="s">
        <v>170</v>
      </c>
    </row>
    <row r="19" spans="1:2" ht="12.75" customHeight="1" x14ac:dyDescent="0.2">
      <c r="A19" s="23" t="s">
        <v>114</v>
      </c>
      <c r="B19" s="40" t="s">
        <v>38</v>
      </c>
    </row>
    <row r="20" spans="1:2" ht="12.75" customHeight="1" x14ac:dyDescent="0.2">
      <c r="A20" s="44" t="s">
        <v>14</v>
      </c>
      <c r="B20" s="57" t="s">
        <v>171</v>
      </c>
    </row>
    <row r="21" spans="1:2" ht="12.75" customHeight="1" x14ac:dyDescent="0.2">
      <c r="A21" s="22" t="s">
        <v>30</v>
      </c>
      <c r="B21" s="41" t="s">
        <v>115</v>
      </c>
    </row>
    <row r="22" spans="1:2" ht="12.75" customHeight="1" x14ac:dyDescent="0.2">
      <c r="A22" s="23" t="s">
        <v>32</v>
      </c>
      <c r="B22" s="40" t="s">
        <v>108</v>
      </c>
    </row>
    <row r="23" spans="1:2" ht="12.75" customHeight="1" x14ac:dyDescent="0.2">
      <c r="A23" s="23" t="s">
        <v>35</v>
      </c>
      <c r="B23" s="40" t="s">
        <v>110</v>
      </c>
    </row>
    <row r="24" spans="1:2" x14ac:dyDescent="0.2">
      <c r="A24" s="18" t="s">
        <v>160</v>
      </c>
      <c r="B24" s="24"/>
    </row>
    <row r="25" spans="1:2" x14ac:dyDescent="0.2">
      <c r="A25" s="53" t="s">
        <v>178</v>
      </c>
      <c r="B25" s="53" t="s">
        <v>183</v>
      </c>
    </row>
    <row r="26" spans="1:2" x14ac:dyDescent="0.2">
      <c r="A26" s="54" t="s">
        <v>179</v>
      </c>
      <c r="B26" s="54" t="s">
        <v>184</v>
      </c>
    </row>
    <row r="27" spans="1:2" x14ac:dyDescent="0.2">
      <c r="A27" s="44" t="s">
        <v>180</v>
      </c>
      <c r="B27" s="23" t="s">
        <v>185</v>
      </c>
    </row>
    <row r="28" spans="1:2" x14ac:dyDescent="0.2">
      <c r="A28" s="44" t="s">
        <v>181</v>
      </c>
      <c r="B28" s="23" t="s">
        <v>186</v>
      </c>
    </row>
    <row r="29" spans="1:2" x14ac:dyDescent="0.2">
      <c r="A29" s="44" t="s">
        <v>182</v>
      </c>
      <c r="B29" s="23" t="s">
        <v>187</v>
      </c>
    </row>
    <row r="30" spans="1:2" x14ac:dyDescent="0.2">
      <c r="A30" s="44" t="s">
        <v>189</v>
      </c>
      <c r="B30" s="23" t="s">
        <v>190</v>
      </c>
    </row>
    <row r="31" spans="1:2" x14ac:dyDescent="0.2">
      <c r="A31" s="44" t="s">
        <v>191</v>
      </c>
      <c r="B31" s="23" t="s">
        <v>192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showGridLines="0" showZeros="0" zoomScaleNormal="100" workbookViewId="0">
      <selection activeCell="H22" sqref="H22"/>
    </sheetView>
  </sheetViews>
  <sheetFormatPr baseColWidth="10" defaultColWidth="9.140625" defaultRowHeight="12.75" x14ac:dyDescent="0.2"/>
  <cols>
    <col min="1" max="3" width="10.7109375" customWidth="1"/>
    <col min="4" max="4" width="25.7109375" customWidth="1"/>
    <col min="5" max="9" width="9.7109375" customWidth="1"/>
    <col min="10" max="13" width="6.7109375" customWidth="1"/>
  </cols>
  <sheetData>
    <row r="1" spans="1:11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11" ht="12.75" customHeight="1" thickTop="1" x14ac:dyDescent="0.2">
      <c r="A2" s="81" t="s">
        <v>205</v>
      </c>
      <c r="B2" s="82"/>
      <c r="C2" s="82"/>
      <c r="D2" s="82"/>
      <c r="E2" s="82"/>
      <c r="F2" s="83"/>
      <c r="G2" s="151" t="str">
        <f>"LICITACIÓN No: "&amp;numerodeconcurso</f>
        <v>LICITACIÓN No: 2009/0257-0001</v>
      </c>
      <c r="H2" s="152"/>
      <c r="I2" s="152"/>
      <c r="J2" s="91"/>
      <c r="K2" s="13"/>
    </row>
    <row r="3" spans="1:11" ht="12.75" customHeight="1" x14ac:dyDescent="0.2">
      <c r="A3" s="84" t="s">
        <v>195</v>
      </c>
      <c r="B3" s="4"/>
      <c r="C3" s="4"/>
      <c r="D3" s="4"/>
      <c r="E3" s="4"/>
      <c r="F3" s="55"/>
      <c r="G3" s="153"/>
      <c r="H3" s="154"/>
      <c r="I3" s="154"/>
      <c r="J3" s="76"/>
      <c r="K3" s="92"/>
    </row>
    <row r="4" spans="1:11" ht="12.75" customHeight="1" x14ac:dyDescent="0.2">
      <c r="A4" s="84" t="s">
        <v>206</v>
      </c>
      <c r="B4" s="4"/>
      <c r="C4" s="4"/>
      <c r="D4" s="4"/>
      <c r="E4" s="4"/>
      <c r="F4" s="55"/>
      <c r="G4" s="87"/>
      <c r="H4" s="6"/>
      <c r="I4" s="6"/>
      <c r="J4" s="76" t="s">
        <v>207</v>
      </c>
      <c r="K4" s="92"/>
    </row>
    <row r="5" spans="1:11" ht="12.75" customHeight="1" thickBot="1" x14ac:dyDescent="0.25">
      <c r="A5" s="85" t="str">
        <f>area</f>
        <v>Subdirección de planeación y presupuestos</v>
      </c>
      <c r="B5" s="7"/>
      <c r="C5" s="7"/>
      <c r="D5" s="7"/>
      <c r="E5" s="7"/>
      <c r="F5" s="86"/>
      <c r="G5" s="88"/>
      <c r="H5" s="7"/>
      <c r="I5" s="90"/>
      <c r="J5" s="76" t="s">
        <v>208</v>
      </c>
      <c r="K5" s="92"/>
    </row>
    <row r="6" spans="1:11" ht="12.75" customHeight="1" thickTop="1" x14ac:dyDescent="0.2">
      <c r="A6" s="94" t="s">
        <v>211</v>
      </c>
      <c r="B6" s="82"/>
      <c r="C6" s="82"/>
      <c r="D6" s="82"/>
      <c r="E6" s="82"/>
      <c r="F6" s="83"/>
      <c r="G6" s="94" t="s">
        <v>209</v>
      </c>
      <c r="H6" s="82"/>
      <c r="I6" s="95">
        <f>fechainicio</f>
        <v>40026</v>
      </c>
      <c r="J6" s="87"/>
      <c r="K6" s="5"/>
    </row>
    <row r="7" spans="1:11" ht="12.75" customHeight="1" x14ac:dyDescent="0.2">
      <c r="A7" s="15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58"/>
      <c r="C7" s="158"/>
      <c r="D7" s="158"/>
      <c r="E7" s="158"/>
      <c r="F7" s="159"/>
      <c r="G7" s="96" t="s">
        <v>210</v>
      </c>
      <c r="H7" s="4"/>
      <c r="I7" s="97">
        <f>fechaterminacion</f>
        <v>40178</v>
      </c>
      <c r="J7" s="87"/>
      <c r="K7" s="5"/>
    </row>
    <row r="8" spans="1:11" ht="12.75" customHeight="1" x14ac:dyDescent="0.2">
      <c r="A8" s="157"/>
      <c r="B8" s="158"/>
      <c r="C8" s="158"/>
      <c r="D8" s="158"/>
      <c r="E8" s="158"/>
      <c r="F8" s="159"/>
      <c r="G8" s="96"/>
      <c r="H8" s="4"/>
      <c r="I8" s="97"/>
      <c r="J8" s="87"/>
      <c r="K8" s="5"/>
    </row>
    <row r="9" spans="1:11" ht="12.75" customHeight="1" thickBot="1" x14ac:dyDescent="0.25">
      <c r="A9" s="160"/>
      <c r="B9" s="161"/>
      <c r="C9" s="161"/>
      <c r="D9" s="161"/>
      <c r="E9" s="161"/>
      <c r="F9" s="162"/>
      <c r="G9" s="88"/>
      <c r="H9" s="7"/>
      <c r="I9" s="89"/>
      <c r="J9" s="93"/>
      <c r="K9" s="89"/>
    </row>
    <row r="10" spans="1:11" ht="12.75" customHeight="1" thickTop="1" x14ac:dyDescent="0.2">
      <c r="A10" s="94" t="s">
        <v>212</v>
      </c>
      <c r="B10" s="82"/>
      <c r="C10" s="83"/>
      <c r="D10" s="98" t="s">
        <v>213</v>
      </c>
      <c r="E10" s="94" t="s">
        <v>214</v>
      </c>
      <c r="F10" s="13"/>
      <c r="G10" s="94" t="s">
        <v>215</v>
      </c>
      <c r="H10" s="82"/>
      <c r="I10" s="13"/>
      <c r="J10" s="100" t="s">
        <v>217</v>
      </c>
      <c r="K10" s="13"/>
    </row>
    <row r="11" spans="1:11" ht="12.75" customHeight="1" x14ac:dyDescent="0.2">
      <c r="A11" s="163" t="str">
        <f>razonsocial</f>
        <v>Neodata, S.A. de C.V.</v>
      </c>
      <c r="B11" s="164"/>
      <c r="C11" s="165"/>
      <c r="D11" s="169" t="str">
        <f>cargo&amp;" "&amp;responsable</f>
        <v>DIRECTOR GENERAL JORGE L. DÁVALOS MICELI</v>
      </c>
      <c r="E11" s="171">
        <f>fechadeconcurso</f>
        <v>40017</v>
      </c>
      <c r="F11" s="172"/>
      <c r="G11" s="99"/>
      <c r="H11" s="80" t="str">
        <f>plazocalculado&amp;" días"</f>
        <v>153 días</v>
      </c>
      <c r="I11" s="5"/>
      <c r="J11" s="101" t="s">
        <v>216</v>
      </c>
      <c r="K11" s="5"/>
    </row>
    <row r="12" spans="1:11" ht="12.75" customHeight="1" thickBot="1" x14ac:dyDescent="0.25">
      <c r="A12" s="166"/>
      <c r="B12" s="167"/>
      <c r="C12" s="168"/>
      <c r="D12" s="170"/>
      <c r="E12" s="93"/>
      <c r="F12" s="89"/>
      <c r="G12" s="88"/>
      <c r="H12" s="7"/>
      <c r="I12" s="89"/>
      <c r="J12" s="93"/>
      <c r="K12" s="89"/>
    </row>
    <row r="13" spans="1:11" ht="9.9499999999999993" customHeight="1" thickTop="1" thickBot="1" x14ac:dyDescent="0.25">
      <c r="A13" s="3"/>
      <c r="B13" s="3"/>
      <c r="C13" s="3"/>
      <c r="D13" s="3"/>
      <c r="E13" s="3"/>
      <c r="F13" s="3"/>
    </row>
    <row r="14" spans="1:11" ht="15" customHeight="1" thickTop="1" x14ac:dyDescent="0.2">
      <c r="A14" s="77" t="s">
        <v>252</v>
      </c>
      <c r="B14" s="67"/>
      <c r="C14" s="67"/>
      <c r="D14" s="67"/>
      <c r="E14" s="67"/>
      <c r="F14" s="67"/>
      <c r="G14" s="68"/>
      <c r="H14" s="68"/>
      <c r="I14" s="68"/>
      <c r="J14" s="68"/>
      <c r="K14" s="69"/>
    </row>
    <row r="15" spans="1:11" ht="15" customHeight="1" x14ac:dyDescent="0.2">
      <c r="A15" s="78" t="str">
        <f>"CALENDARIZADO Y CUANTIFICADO CONFORME A LOS PERIODOS DETERMINADOS POR LA "&amp;nombrecliente</f>
        <v>CALENDARIZADO Y CUANTIFICADO CONFORME A LOS PERIODOS DETERMINADOS POR LA COMISIÓN NACIONAL DEL AGUA</v>
      </c>
      <c r="B15" s="70"/>
      <c r="C15" s="70"/>
      <c r="D15" s="70"/>
      <c r="E15" s="70"/>
      <c r="F15" s="70"/>
      <c r="G15" s="71"/>
      <c r="H15" s="71"/>
      <c r="I15" s="71"/>
      <c r="J15" s="71"/>
      <c r="K15" s="72"/>
    </row>
    <row r="16" spans="1:11" ht="15" customHeight="1" x14ac:dyDescent="0.2">
      <c r="A16" s="78" t="s">
        <v>254</v>
      </c>
      <c r="B16" s="70"/>
      <c r="C16" s="70"/>
      <c r="D16" s="70"/>
      <c r="E16" s="70"/>
      <c r="F16" s="70"/>
      <c r="G16" s="71"/>
      <c r="H16" s="71"/>
      <c r="I16" s="71"/>
      <c r="J16" s="71"/>
      <c r="K16" s="72"/>
    </row>
    <row r="17" spans="1:13" ht="15" customHeight="1" thickBot="1" x14ac:dyDescent="0.25">
      <c r="A17" s="79" t="s">
        <v>253</v>
      </c>
      <c r="B17" s="73"/>
      <c r="C17" s="73"/>
      <c r="D17" s="73"/>
      <c r="E17" s="73"/>
      <c r="F17" s="73"/>
      <c r="G17" s="74"/>
      <c r="H17" s="74"/>
      <c r="I17" s="74"/>
      <c r="J17" s="74"/>
      <c r="K17" s="75"/>
    </row>
    <row r="18" spans="1:13" ht="9.9499999999999993" customHeight="1" thickTop="1" thickBot="1" x14ac:dyDescent="0.25">
      <c r="A18" s="3"/>
      <c r="B18" s="3"/>
      <c r="C18" s="3"/>
      <c r="D18" s="3"/>
      <c r="E18" s="3"/>
      <c r="F18" s="3"/>
    </row>
    <row r="19" spans="1:13" ht="12.75" customHeight="1" thickTop="1" thickBot="1" x14ac:dyDescent="0.25">
      <c r="A19" s="173" t="s">
        <v>196</v>
      </c>
      <c r="B19" s="174"/>
      <c r="C19" s="175"/>
      <c r="D19" s="176" t="s">
        <v>201</v>
      </c>
      <c r="E19" s="178" t="s">
        <v>202</v>
      </c>
      <c r="F19" s="178" t="s">
        <v>203</v>
      </c>
      <c r="G19" s="176" t="s">
        <v>204</v>
      </c>
      <c r="H19" s="155" t="s">
        <v>30</v>
      </c>
    </row>
    <row r="20" spans="1:13" ht="12.75" customHeight="1" thickTop="1" thickBot="1" x14ac:dyDescent="0.25">
      <c r="A20" s="8" t="s">
        <v>197</v>
      </c>
      <c r="B20" s="8" t="s">
        <v>198</v>
      </c>
      <c r="C20" s="66" t="s">
        <v>199</v>
      </c>
      <c r="D20" s="177"/>
      <c r="E20" s="179"/>
      <c r="F20" s="179"/>
      <c r="G20" s="177"/>
      <c r="H20" s="156"/>
    </row>
    <row r="21" spans="1:13" ht="12.75" customHeight="1" thickTop="1" x14ac:dyDescent="0.2">
      <c r="A21" s="3" t="s">
        <v>40</v>
      </c>
      <c r="D21" s="9"/>
      <c r="E21" s="9"/>
      <c r="F21" s="9"/>
      <c r="G21" s="9"/>
      <c r="H21" s="3"/>
      <c r="J21" s="3"/>
      <c r="K21" s="3"/>
      <c r="L21" s="3"/>
    </row>
    <row r="22" spans="1:13" ht="12.75" customHeight="1" x14ac:dyDescent="0.2">
      <c r="A22" s="60" t="str">
        <f>IF(F22="",B22,"")</f>
        <v/>
      </c>
      <c r="B22" s="60" t="s">
        <v>200</v>
      </c>
      <c r="C22" s="60" t="s">
        <v>105</v>
      </c>
      <c r="D22" s="150" t="s">
        <v>109</v>
      </c>
      <c r="E22" s="103" t="s">
        <v>32</v>
      </c>
      <c r="F22" s="104" t="s">
        <v>35</v>
      </c>
      <c r="G22" s="62" t="s">
        <v>37</v>
      </c>
      <c r="H22" s="182" t="s">
        <v>172</v>
      </c>
      <c r="M22" s="12"/>
    </row>
    <row r="23" spans="1:13" ht="12.75" customHeight="1" x14ac:dyDescent="0.2">
      <c r="A23" s="56"/>
      <c r="D23" s="11"/>
      <c r="E23" s="10"/>
      <c r="F23" s="15"/>
      <c r="G23" s="14"/>
      <c r="H23" s="64" t="s">
        <v>174</v>
      </c>
      <c r="M23" s="12"/>
    </row>
    <row r="24" spans="1:13" ht="12.75" customHeight="1" x14ac:dyDescent="0.2">
      <c r="A24" s="56"/>
      <c r="D24" s="11"/>
      <c r="E24" s="10"/>
      <c r="F24" s="15"/>
      <c r="G24" s="14"/>
      <c r="H24" s="59" t="s">
        <v>176</v>
      </c>
      <c r="M24" s="12"/>
    </row>
    <row r="25" spans="1:13" ht="12.75" customHeight="1" x14ac:dyDescent="0.2">
      <c r="A25" s="56"/>
      <c r="D25" s="11"/>
      <c r="E25" s="10"/>
      <c r="F25" s="15"/>
      <c r="G25" s="14"/>
      <c r="H25" s="63"/>
      <c r="M25" s="12"/>
    </row>
    <row r="26" spans="1:13" s="3" customFormat="1" x14ac:dyDescent="0.2">
      <c r="F26" s="4"/>
      <c r="G26" s="6"/>
    </row>
    <row r="27" spans="1:13" ht="12.75" customHeight="1" x14ac:dyDescent="0.2">
      <c r="K27" s="102" t="s">
        <v>41</v>
      </c>
    </row>
  </sheetData>
  <mergeCells count="11">
    <mergeCell ref="G2:I3"/>
    <mergeCell ref="H19:H20"/>
    <mergeCell ref="A7:F9"/>
    <mergeCell ref="A11:C12"/>
    <mergeCell ref="D11:D12"/>
    <mergeCell ref="E11:F11"/>
    <mergeCell ref="A19:C19"/>
    <mergeCell ref="D19:D20"/>
    <mergeCell ref="E19:E20"/>
    <mergeCell ref="F19:F20"/>
    <mergeCell ref="G19:G20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showGridLines="0" showZeros="0" zoomScaleNormal="100" workbookViewId="0">
      <selection activeCell="H22" sqref="H22"/>
    </sheetView>
  </sheetViews>
  <sheetFormatPr baseColWidth="10" defaultColWidth="9.140625" defaultRowHeight="12.75" x14ac:dyDescent="0.2"/>
  <cols>
    <col min="1" max="3" width="10.7109375" customWidth="1"/>
    <col min="4" max="4" width="25.7109375" customWidth="1"/>
    <col min="5" max="9" width="9.7109375" customWidth="1"/>
    <col min="10" max="13" width="6.7109375" customWidth="1"/>
  </cols>
  <sheetData>
    <row r="1" spans="1:11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11" ht="12.75" customHeight="1" thickTop="1" x14ac:dyDescent="0.2">
      <c r="A2" s="81" t="s">
        <v>205</v>
      </c>
      <c r="B2" s="82"/>
      <c r="C2" s="82"/>
      <c r="D2" s="82"/>
      <c r="E2" s="82"/>
      <c r="F2" s="83"/>
      <c r="G2" s="151" t="str">
        <f>"LICITACIÓN No: "&amp;numerodeconcurso</f>
        <v>LICITACIÓN No: 2009/0257-0001</v>
      </c>
      <c r="H2" s="152"/>
      <c r="I2" s="152"/>
      <c r="J2" s="91"/>
      <c r="K2" s="13"/>
    </row>
    <row r="3" spans="1:11" ht="12.75" customHeight="1" x14ac:dyDescent="0.2">
      <c r="A3" s="84" t="s">
        <v>195</v>
      </c>
      <c r="B3" s="4"/>
      <c r="C3" s="4"/>
      <c r="D3" s="4"/>
      <c r="E3" s="4"/>
      <c r="F3" s="55"/>
      <c r="G3" s="153"/>
      <c r="H3" s="154"/>
      <c r="I3" s="154"/>
      <c r="J3" s="76"/>
      <c r="K3" s="92"/>
    </row>
    <row r="4" spans="1:11" ht="12.75" customHeight="1" x14ac:dyDescent="0.2">
      <c r="A4" s="84" t="s">
        <v>206</v>
      </c>
      <c r="B4" s="4"/>
      <c r="C4" s="4"/>
      <c r="D4" s="4"/>
      <c r="E4" s="4"/>
      <c r="F4" s="55"/>
      <c r="G4" s="87"/>
      <c r="H4" s="6"/>
      <c r="I4" s="6"/>
      <c r="J4" s="76" t="s">
        <v>207</v>
      </c>
      <c r="K4" s="92"/>
    </row>
    <row r="5" spans="1:11" ht="12.75" customHeight="1" thickBot="1" x14ac:dyDescent="0.25">
      <c r="A5" s="85" t="str">
        <f>area</f>
        <v>Subdirección de planeación y presupuestos</v>
      </c>
      <c r="B5" s="7"/>
      <c r="C5" s="7"/>
      <c r="D5" s="7"/>
      <c r="E5" s="7"/>
      <c r="F5" s="86"/>
      <c r="G5" s="88"/>
      <c r="H5" s="7"/>
      <c r="I5" s="90"/>
      <c r="J5" s="76" t="s">
        <v>208</v>
      </c>
      <c r="K5" s="92"/>
    </row>
    <row r="6" spans="1:11" ht="12.75" customHeight="1" thickTop="1" x14ac:dyDescent="0.2">
      <c r="A6" s="94" t="s">
        <v>211</v>
      </c>
      <c r="B6" s="82"/>
      <c r="C6" s="82"/>
      <c r="D6" s="82"/>
      <c r="E6" s="82"/>
      <c r="F6" s="83"/>
      <c r="G6" s="94" t="s">
        <v>209</v>
      </c>
      <c r="H6" s="82"/>
      <c r="I6" s="95">
        <f>fechainicio</f>
        <v>40026</v>
      </c>
      <c r="J6" s="87"/>
      <c r="K6" s="5"/>
    </row>
    <row r="7" spans="1:11" ht="12.75" customHeight="1" x14ac:dyDescent="0.2">
      <c r="A7" s="15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58"/>
      <c r="C7" s="158"/>
      <c r="D7" s="158"/>
      <c r="E7" s="158"/>
      <c r="F7" s="159"/>
      <c r="G7" s="96" t="s">
        <v>210</v>
      </c>
      <c r="H7" s="4"/>
      <c r="I7" s="97">
        <f>fechaterminacion</f>
        <v>40178</v>
      </c>
      <c r="J7" s="87"/>
      <c r="K7" s="5"/>
    </row>
    <row r="8" spans="1:11" ht="12.75" customHeight="1" x14ac:dyDescent="0.2">
      <c r="A8" s="157"/>
      <c r="B8" s="158"/>
      <c r="C8" s="158"/>
      <c r="D8" s="158"/>
      <c r="E8" s="158"/>
      <c r="F8" s="159"/>
      <c r="G8" s="96"/>
      <c r="H8" s="4"/>
      <c r="I8" s="97"/>
      <c r="J8" s="87"/>
      <c r="K8" s="5"/>
    </row>
    <row r="9" spans="1:11" ht="12.75" customHeight="1" thickBot="1" x14ac:dyDescent="0.25">
      <c r="A9" s="160"/>
      <c r="B9" s="161"/>
      <c r="C9" s="161"/>
      <c r="D9" s="161"/>
      <c r="E9" s="161"/>
      <c r="F9" s="162"/>
      <c r="G9" s="88"/>
      <c r="H9" s="7"/>
      <c r="I9" s="89"/>
      <c r="J9" s="93"/>
      <c r="K9" s="89"/>
    </row>
    <row r="10" spans="1:11" ht="12.75" customHeight="1" thickTop="1" x14ac:dyDescent="0.2">
      <c r="A10" s="94" t="s">
        <v>212</v>
      </c>
      <c r="B10" s="82"/>
      <c r="C10" s="83"/>
      <c r="D10" s="98" t="s">
        <v>213</v>
      </c>
      <c r="E10" s="94" t="s">
        <v>214</v>
      </c>
      <c r="F10" s="13"/>
      <c r="G10" s="94" t="s">
        <v>215</v>
      </c>
      <c r="H10" s="82"/>
      <c r="I10" s="13"/>
      <c r="J10" s="100" t="s">
        <v>217</v>
      </c>
      <c r="K10" s="13"/>
    </row>
    <row r="11" spans="1:11" ht="12.75" customHeight="1" x14ac:dyDescent="0.2">
      <c r="A11" s="163" t="str">
        <f>razonsocial</f>
        <v>Neodata, S.A. de C.V.</v>
      </c>
      <c r="B11" s="164"/>
      <c r="C11" s="165"/>
      <c r="D11" s="169" t="str">
        <f>cargo&amp;" "&amp;responsable</f>
        <v>DIRECTOR GENERAL JORGE L. DÁVALOS MICELI</v>
      </c>
      <c r="E11" s="171">
        <f>fechadeconcurso</f>
        <v>40017</v>
      </c>
      <c r="F11" s="172"/>
      <c r="G11" s="99"/>
      <c r="H11" s="80" t="str">
        <f>plazocalculado&amp;" días"</f>
        <v>153 días</v>
      </c>
      <c r="I11" s="5"/>
      <c r="J11" s="101" t="s">
        <v>216</v>
      </c>
      <c r="K11" s="5"/>
    </row>
    <row r="12" spans="1:11" ht="12.75" customHeight="1" thickBot="1" x14ac:dyDescent="0.25">
      <c r="A12" s="166"/>
      <c r="B12" s="167"/>
      <c r="C12" s="168"/>
      <c r="D12" s="170"/>
      <c r="E12" s="93"/>
      <c r="F12" s="89"/>
      <c r="G12" s="88"/>
      <c r="H12" s="7"/>
      <c r="I12" s="89"/>
      <c r="J12" s="93"/>
      <c r="K12" s="89"/>
    </row>
    <row r="13" spans="1:11" ht="9.9499999999999993" customHeight="1" thickTop="1" thickBot="1" x14ac:dyDescent="0.25">
      <c r="A13" s="3"/>
      <c r="B13" s="3"/>
      <c r="C13" s="3"/>
      <c r="D13" s="3"/>
      <c r="E13" s="3"/>
      <c r="F13" s="3"/>
    </row>
    <row r="14" spans="1:11" ht="15" customHeight="1" thickTop="1" x14ac:dyDescent="0.2">
      <c r="A14" s="77" t="s">
        <v>252</v>
      </c>
      <c r="B14" s="67"/>
      <c r="C14" s="67"/>
      <c r="D14" s="67"/>
      <c r="E14" s="67"/>
      <c r="F14" s="67"/>
      <c r="G14" s="68"/>
      <c r="H14" s="68"/>
      <c r="I14" s="68"/>
      <c r="J14" s="68"/>
      <c r="K14" s="69"/>
    </row>
    <row r="15" spans="1:11" ht="15" customHeight="1" x14ac:dyDescent="0.2">
      <c r="A15" s="78" t="str">
        <f>"CALENDARIZADO Y CUANTIFICADO CONFORME A LOS PERIODOS DETERMINADOS POR LA "&amp;nombrecliente</f>
        <v>CALENDARIZADO Y CUANTIFICADO CONFORME A LOS PERIODOS DETERMINADOS POR LA COMISIÓN NACIONAL DEL AGUA</v>
      </c>
      <c r="B15" s="70"/>
      <c r="C15" s="70"/>
      <c r="D15" s="70"/>
      <c r="E15" s="70"/>
      <c r="F15" s="70"/>
      <c r="G15" s="71"/>
      <c r="H15" s="71"/>
      <c r="I15" s="71"/>
      <c r="J15" s="71"/>
      <c r="K15" s="72"/>
    </row>
    <row r="16" spans="1:11" ht="15" customHeight="1" x14ac:dyDescent="0.2">
      <c r="A16" s="78" t="s">
        <v>254</v>
      </c>
      <c r="B16" s="70"/>
      <c r="C16" s="70"/>
      <c r="D16" s="70"/>
      <c r="E16" s="70"/>
      <c r="F16" s="70"/>
      <c r="G16" s="71"/>
      <c r="H16" s="71"/>
      <c r="I16" s="71"/>
      <c r="J16" s="71"/>
      <c r="K16" s="72"/>
    </row>
    <row r="17" spans="1:13" ht="15" customHeight="1" thickBot="1" x14ac:dyDescent="0.25">
      <c r="A17" s="79" t="s">
        <v>253</v>
      </c>
      <c r="B17" s="73"/>
      <c r="C17" s="73"/>
      <c r="D17" s="73"/>
      <c r="E17" s="73"/>
      <c r="F17" s="73"/>
      <c r="G17" s="74"/>
      <c r="H17" s="74"/>
      <c r="I17" s="74"/>
      <c r="J17" s="74"/>
      <c r="K17" s="75"/>
    </row>
    <row r="18" spans="1:13" ht="9.9499999999999993" customHeight="1" thickTop="1" thickBot="1" x14ac:dyDescent="0.25">
      <c r="A18" s="3"/>
      <c r="B18" s="3"/>
      <c r="C18" s="3"/>
      <c r="D18" s="3"/>
      <c r="E18" s="3"/>
      <c r="F18" s="3"/>
    </row>
    <row r="19" spans="1:13" ht="12.75" customHeight="1" thickTop="1" thickBot="1" x14ac:dyDescent="0.25">
      <c r="A19" s="173" t="s">
        <v>196</v>
      </c>
      <c r="B19" s="174"/>
      <c r="C19" s="175"/>
      <c r="D19" s="176" t="s">
        <v>201</v>
      </c>
      <c r="E19" s="178" t="s">
        <v>202</v>
      </c>
      <c r="F19" s="178" t="s">
        <v>203</v>
      </c>
      <c r="G19" s="176" t="s">
        <v>204</v>
      </c>
      <c r="H19" s="155" t="s">
        <v>30</v>
      </c>
    </row>
    <row r="20" spans="1:13" ht="12.75" customHeight="1" thickTop="1" thickBot="1" x14ac:dyDescent="0.25">
      <c r="A20" s="8" t="s">
        <v>197</v>
      </c>
      <c r="B20" s="8" t="s">
        <v>198</v>
      </c>
      <c r="C20" s="149" t="s">
        <v>199</v>
      </c>
      <c r="D20" s="177"/>
      <c r="E20" s="179"/>
      <c r="F20" s="179"/>
      <c r="G20" s="177"/>
      <c r="H20" s="156"/>
    </row>
    <row r="21" spans="1:13" ht="12.75" customHeight="1" thickTop="1" x14ac:dyDescent="0.2">
      <c r="A21" s="3" t="s">
        <v>40</v>
      </c>
      <c r="D21" s="9"/>
      <c r="E21" s="9"/>
      <c r="F21" s="9"/>
      <c r="G21" s="9"/>
      <c r="H21" s="3"/>
      <c r="J21" s="3"/>
      <c r="K21" s="3"/>
      <c r="L21" s="3"/>
    </row>
    <row r="22" spans="1:13" ht="12.75" customHeight="1" x14ac:dyDescent="0.2">
      <c r="A22" s="60" t="str">
        <f>IF(F22="",B22,"")</f>
        <v/>
      </c>
      <c r="B22" s="60" t="s">
        <v>200</v>
      </c>
      <c r="C22" s="60" t="s">
        <v>107</v>
      </c>
      <c r="D22" s="150" t="s">
        <v>109</v>
      </c>
      <c r="E22" s="103" t="s">
        <v>32</v>
      </c>
      <c r="F22" s="104" t="s">
        <v>35</v>
      </c>
      <c r="G22" s="62" t="s">
        <v>37</v>
      </c>
      <c r="H22" s="182" t="s">
        <v>172</v>
      </c>
      <c r="M22" s="12"/>
    </row>
    <row r="23" spans="1:13" ht="12.75" customHeight="1" x14ac:dyDescent="0.2">
      <c r="A23" s="56"/>
      <c r="D23" s="11"/>
      <c r="E23" s="10"/>
      <c r="F23" s="15"/>
      <c r="G23" s="14"/>
      <c r="H23" s="64" t="s">
        <v>174</v>
      </c>
      <c r="M23" s="12"/>
    </row>
    <row r="24" spans="1:13" ht="12.75" customHeight="1" x14ac:dyDescent="0.2">
      <c r="A24" s="56"/>
      <c r="D24" s="11"/>
      <c r="E24" s="10"/>
      <c r="F24" s="15"/>
      <c r="G24" s="14"/>
      <c r="H24" s="59" t="s">
        <v>176</v>
      </c>
      <c r="M24" s="12"/>
    </row>
    <row r="25" spans="1:13" ht="12.75" customHeight="1" x14ac:dyDescent="0.2">
      <c r="A25" s="56"/>
      <c r="D25" s="11"/>
      <c r="E25" s="10"/>
      <c r="F25" s="15"/>
      <c r="G25" s="14"/>
      <c r="H25" s="63"/>
      <c r="M25" s="12"/>
    </row>
    <row r="26" spans="1:13" s="3" customFormat="1" x14ac:dyDescent="0.2">
      <c r="F26" s="4"/>
      <c r="G26" s="6"/>
    </row>
    <row r="27" spans="1:13" ht="12.75" customHeight="1" x14ac:dyDescent="0.2">
      <c r="K27" s="102" t="s">
        <v>41</v>
      </c>
    </row>
  </sheetData>
  <mergeCells count="11">
    <mergeCell ref="H19:H20"/>
    <mergeCell ref="G2:I3"/>
    <mergeCell ref="A7:F9"/>
    <mergeCell ref="A11:C12"/>
    <mergeCell ref="D11:D12"/>
    <mergeCell ref="E11:F11"/>
    <mergeCell ref="A19:C19"/>
    <mergeCell ref="D19:D20"/>
    <mergeCell ref="E19:E20"/>
    <mergeCell ref="F19:F20"/>
    <mergeCell ref="G19:G20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showZeros="0" zoomScaleNormal="100" workbookViewId="0">
      <selection activeCell="D18" sqref="D18"/>
    </sheetView>
  </sheetViews>
  <sheetFormatPr baseColWidth="10" defaultColWidth="9.140625" defaultRowHeight="12.75" x14ac:dyDescent="0.2"/>
  <cols>
    <col min="1" max="1" width="11" customWidth="1"/>
    <col min="2" max="2" width="42.5703125" customWidth="1"/>
    <col min="3" max="3" width="16" customWidth="1"/>
    <col min="4" max="4" width="9.7109375" customWidth="1"/>
    <col min="5" max="5" width="13.28515625" customWidth="1"/>
    <col min="6" max="6" width="6.85546875" customWidth="1"/>
    <col min="8" max="9" width="8.7109375" customWidth="1"/>
  </cols>
  <sheetData>
    <row r="1" spans="1:9" ht="12.75" customHeight="1" thickBot="1" x14ac:dyDescent="0.25">
      <c r="A1" s="3" t="s">
        <v>39</v>
      </c>
      <c r="B1" s="3"/>
      <c r="C1" s="3"/>
      <c r="D1" s="3"/>
    </row>
    <row r="2" spans="1:9" ht="12.75" customHeight="1" thickTop="1" x14ac:dyDescent="0.2">
      <c r="A2" s="81" t="s">
        <v>205</v>
      </c>
      <c r="B2" s="82"/>
      <c r="C2" s="82"/>
      <c r="D2" s="82"/>
      <c r="E2" s="151" t="str">
        <f>"LICITACIÓN No: "&amp;numerodeconcurso</f>
        <v>LICITACIÓN No: 2009/0257-0001</v>
      </c>
      <c r="F2" s="152"/>
      <c r="G2" s="180"/>
      <c r="H2" s="91"/>
      <c r="I2" s="13"/>
    </row>
    <row r="3" spans="1:9" ht="12.75" customHeight="1" x14ac:dyDescent="0.2">
      <c r="A3" s="84" t="s">
        <v>195</v>
      </c>
      <c r="B3" s="4"/>
      <c r="C3" s="4"/>
      <c r="D3" s="4"/>
      <c r="E3" s="153"/>
      <c r="F3" s="154"/>
      <c r="G3" s="181"/>
      <c r="H3" s="145"/>
      <c r="I3" s="144"/>
    </row>
    <row r="4" spans="1:9" ht="12.75" customHeight="1" x14ac:dyDescent="0.2">
      <c r="A4" s="84" t="s">
        <v>206</v>
      </c>
      <c r="B4" s="4"/>
      <c r="C4" s="4"/>
      <c r="D4" s="4"/>
      <c r="E4" s="87"/>
      <c r="F4" s="6"/>
      <c r="G4" s="6"/>
      <c r="H4" s="78" t="s">
        <v>207</v>
      </c>
      <c r="I4" s="146"/>
    </row>
    <row r="5" spans="1:9" ht="12.75" customHeight="1" thickBot="1" x14ac:dyDescent="0.25">
      <c r="A5" s="85" t="str">
        <f>area</f>
        <v>Subdirección de planeación y presupuestos</v>
      </c>
      <c r="B5" s="7"/>
      <c r="C5" s="7"/>
      <c r="D5" s="7"/>
      <c r="E5" s="88"/>
      <c r="F5" s="7"/>
      <c r="G5" s="90"/>
      <c r="H5" s="78" t="s">
        <v>227</v>
      </c>
      <c r="I5" s="146"/>
    </row>
    <row r="6" spans="1:9" ht="12.75" customHeight="1" thickTop="1" x14ac:dyDescent="0.2">
      <c r="A6" s="94" t="s">
        <v>211</v>
      </c>
      <c r="B6" s="82"/>
      <c r="C6" s="82"/>
      <c r="D6" s="82"/>
      <c r="E6" s="94" t="s">
        <v>209</v>
      </c>
      <c r="F6" s="82"/>
      <c r="G6" s="95">
        <f>fechainicio</f>
        <v>40026</v>
      </c>
      <c r="H6" s="87"/>
      <c r="I6" s="5"/>
    </row>
    <row r="7" spans="1:9" ht="12.75" customHeight="1" x14ac:dyDescent="0.2">
      <c r="A7" s="15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58"/>
      <c r="C7" s="158"/>
      <c r="D7" s="159"/>
      <c r="E7" s="96" t="s">
        <v>210</v>
      </c>
      <c r="F7" s="4"/>
      <c r="G7" s="97">
        <f>fechaterminacion</f>
        <v>40178</v>
      </c>
      <c r="H7" s="87"/>
      <c r="I7" s="5"/>
    </row>
    <row r="8" spans="1:9" ht="12.75" customHeight="1" x14ac:dyDescent="0.2">
      <c r="A8" s="157"/>
      <c r="B8" s="158"/>
      <c r="C8" s="158"/>
      <c r="D8" s="159"/>
      <c r="E8" s="96"/>
      <c r="F8" s="4"/>
      <c r="G8" s="97"/>
      <c r="H8" s="87"/>
      <c r="I8" s="5"/>
    </row>
    <row r="9" spans="1:9" ht="12.75" customHeight="1" thickBot="1" x14ac:dyDescent="0.25">
      <c r="A9" s="160"/>
      <c r="B9" s="161"/>
      <c r="C9" s="161"/>
      <c r="D9" s="162"/>
      <c r="E9" s="88"/>
      <c r="F9" s="7"/>
      <c r="G9" s="89"/>
      <c r="H9" s="93"/>
      <c r="I9" s="89"/>
    </row>
    <row r="10" spans="1:9" ht="12.75" customHeight="1" thickTop="1" x14ac:dyDescent="0.2">
      <c r="A10" s="94" t="s">
        <v>212</v>
      </c>
      <c r="B10" s="82"/>
      <c r="C10" s="98" t="s">
        <v>213</v>
      </c>
      <c r="D10" s="94" t="s">
        <v>214</v>
      </c>
      <c r="E10" s="94" t="s">
        <v>215</v>
      </c>
      <c r="F10" s="82"/>
      <c r="G10" s="13"/>
      <c r="H10" s="100" t="s">
        <v>217</v>
      </c>
      <c r="I10" s="147"/>
    </row>
    <row r="11" spans="1:9" ht="12.75" customHeight="1" x14ac:dyDescent="0.2">
      <c r="A11" s="163" t="str">
        <f>razonsocial</f>
        <v>Neodata, S.A. de C.V.</v>
      </c>
      <c r="B11" s="165"/>
      <c r="C11" s="169" t="str">
        <f>cargo&amp;" "&amp;responsable</f>
        <v>DIRECTOR GENERAL JORGE L. DÁVALOS MICELI</v>
      </c>
      <c r="D11" s="139">
        <f>fechadeconcurso</f>
        <v>40017</v>
      </c>
      <c r="E11" s="99"/>
      <c r="F11" s="80" t="str">
        <f>plazocalculado&amp;" días"</f>
        <v>153 días</v>
      </c>
      <c r="G11" s="5"/>
      <c r="H11" s="101" t="s">
        <v>216</v>
      </c>
      <c r="I11" s="148"/>
    </row>
    <row r="12" spans="1:9" ht="12.75" customHeight="1" thickBot="1" x14ac:dyDescent="0.25">
      <c r="A12" s="166"/>
      <c r="B12" s="168"/>
      <c r="C12" s="170"/>
      <c r="D12" s="93"/>
      <c r="E12" s="88"/>
      <c r="F12" s="7"/>
      <c r="G12" s="89"/>
      <c r="H12" s="93"/>
      <c r="I12" s="89"/>
    </row>
    <row r="13" spans="1:9" ht="12.75" customHeight="1" thickTop="1" x14ac:dyDescent="0.2">
      <c r="A13" s="3"/>
      <c r="B13" s="3"/>
      <c r="C13" s="3"/>
      <c r="D13" s="3"/>
    </row>
    <row r="14" spans="1:9" ht="12.75" customHeight="1" x14ac:dyDescent="0.2">
      <c r="A14" s="105" t="s">
        <v>218</v>
      </c>
      <c r="B14" s="105"/>
      <c r="C14" s="106"/>
      <c r="D14" s="106"/>
      <c r="E14" s="107"/>
    </row>
    <row r="15" spans="1:9" ht="12.75" customHeight="1" thickBot="1" x14ac:dyDescent="0.25">
      <c r="A15" s="3"/>
      <c r="B15" s="3"/>
      <c r="C15" s="3"/>
      <c r="D15" s="3"/>
    </row>
    <row r="16" spans="1:9" ht="12.75" customHeight="1" thickTop="1" thickBot="1" x14ac:dyDescent="0.25">
      <c r="A16" s="122" t="s">
        <v>226</v>
      </c>
      <c r="B16" s="126" t="s">
        <v>201</v>
      </c>
      <c r="C16" s="127"/>
      <c r="D16" s="124" t="s">
        <v>30</v>
      </c>
    </row>
    <row r="17" spans="1:9" ht="12.75" customHeight="1" thickTop="1" x14ac:dyDescent="0.2">
      <c r="A17" s="3" t="s">
        <v>40</v>
      </c>
      <c r="B17" s="3"/>
      <c r="D17" s="9"/>
    </row>
    <row r="18" spans="1:9" ht="12.75" customHeight="1" x14ac:dyDescent="0.2">
      <c r="A18" s="60" t="s">
        <v>105</v>
      </c>
      <c r="B18" s="150" t="s">
        <v>109</v>
      </c>
      <c r="C18" s="143"/>
      <c r="D18" s="182" t="s">
        <v>172</v>
      </c>
    </row>
    <row r="19" spans="1:9" ht="12.75" customHeight="1" x14ac:dyDescent="0.2">
      <c r="A19" s="56"/>
      <c r="B19" s="11"/>
      <c r="D19" s="59" t="s">
        <v>176</v>
      </c>
    </row>
    <row r="20" spans="1:9" ht="12.75" customHeight="1" x14ac:dyDescent="0.2">
      <c r="A20" s="56"/>
      <c r="B20" s="11"/>
      <c r="D20" s="103"/>
    </row>
    <row r="21" spans="1:9" s="3" customFormat="1" ht="11.25" x14ac:dyDescent="0.2">
      <c r="A21" s="3" t="s">
        <v>219</v>
      </c>
    </row>
    <row r="22" spans="1:9" s="3" customFormat="1" ht="11.25" x14ac:dyDescent="0.2">
      <c r="A22" s="108"/>
      <c r="B22" s="109"/>
      <c r="C22" s="109"/>
      <c r="D22" s="110"/>
    </row>
    <row r="23" spans="1:9" s="3" customFormat="1" ht="11.25" x14ac:dyDescent="0.2">
      <c r="A23" s="111"/>
      <c r="B23" s="112"/>
      <c r="C23" s="112" t="s">
        <v>220</v>
      </c>
      <c r="D23" s="113" t="s">
        <v>178</v>
      </c>
    </row>
    <row r="24" spans="1:9" s="3" customFormat="1" ht="11.25" x14ac:dyDescent="0.2">
      <c r="A24" s="111"/>
      <c r="B24" s="112"/>
      <c r="C24" s="112" t="s">
        <v>221</v>
      </c>
      <c r="D24" s="113" t="s">
        <v>179</v>
      </c>
    </row>
    <row r="25" spans="1:9" s="3" customFormat="1" ht="11.25" x14ac:dyDescent="0.2">
      <c r="A25" s="114"/>
      <c r="B25" s="115"/>
      <c r="C25" s="115"/>
      <c r="D25" s="116"/>
    </row>
    <row r="26" spans="1:9" ht="12.75" customHeight="1" x14ac:dyDescent="0.2">
      <c r="B26" s="3"/>
      <c r="I26" s="3" t="s">
        <v>41</v>
      </c>
    </row>
  </sheetData>
  <mergeCells count="4">
    <mergeCell ref="A7:D9"/>
    <mergeCell ref="A11:B12"/>
    <mergeCell ref="C11:C12"/>
    <mergeCell ref="E2:G3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showGridLines="0" showZeros="0" tabSelected="1" zoomScaleNormal="100" workbookViewId="0">
      <selection activeCell="E18" sqref="E18"/>
    </sheetView>
  </sheetViews>
  <sheetFormatPr baseColWidth="10" defaultColWidth="9.140625" defaultRowHeight="12.75" x14ac:dyDescent="0.2"/>
  <cols>
    <col min="1" max="1" width="10.42578125" customWidth="1"/>
    <col min="2" max="2" width="30.7109375" customWidth="1"/>
    <col min="3" max="3" width="16.5703125" customWidth="1"/>
    <col min="4" max="4" width="14.7109375" customWidth="1"/>
    <col min="5" max="5" width="9.7109375" customWidth="1"/>
    <col min="6" max="6" width="7" customWidth="1"/>
    <col min="7" max="7" width="10.85546875" customWidth="1"/>
    <col min="8" max="9" width="7.7109375" customWidth="1"/>
    <col min="10" max="11" width="5.7109375" customWidth="1"/>
  </cols>
  <sheetData>
    <row r="1" spans="1:11" ht="11.25" customHeight="1" thickBot="1" x14ac:dyDescent="0.25">
      <c r="A1" s="3" t="s">
        <v>39</v>
      </c>
      <c r="B1" s="3"/>
      <c r="C1" s="3"/>
      <c r="D1" s="3"/>
      <c r="E1" s="3"/>
      <c r="F1" s="3"/>
      <c r="G1" s="3"/>
    </row>
    <row r="2" spans="1:11" ht="11.25" customHeight="1" thickTop="1" x14ac:dyDescent="0.2">
      <c r="A2" s="81" t="s">
        <v>205</v>
      </c>
      <c r="B2" s="82"/>
      <c r="C2" s="82"/>
      <c r="D2" s="82"/>
      <c r="E2" s="151" t="str">
        <f>"LICITACIÓN No: "&amp;numerodeconcurso</f>
        <v>LICITACIÓN No: 2009/0257-0001</v>
      </c>
      <c r="F2" s="152"/>
      <c r="G2" s="180"/>
      <c r="H2" s="91"/>
      <c r="I2" s="13"/>
    </row>
    <row r="3" spans="1:11" ht="11.25" customHeight="1" x14ac:dyDescent="0.2">
      <c r="A3" s="84" t="s">
        <v>195</v>
      </c>
      <c r="B3" s="4"/>
      <c r="C3" s="4"/>
      <c r="D3" s="4"/>
      <c r="E3" s="153"/>
      <c r="F3" s="154"/>
      <c r="G3" s="181"/>
      <c r="H3" s="145"/>
      <c r="I3" s="144"/>
    </row>
    <row r="4" spans="1:11" ht="11.25" customHeight="1" x14ac:dyDescent="0.2">
      <c r="A4" s="84" t="s">
        <v>206</v>
      </c>
      <c r="B4" s="4"/>
      <c r="C4" s="4"/>
      <c r="D4" s="4"/>
      <c r="E4" s="87"/>
      <c r="F4" s="6"/>
      <c r="G4" s="6"/>
      <c r="H4" s="78" t="s">
        <v>207</v>
      </c>
      <c r="I4" s="146"/>
    </row>
    <row r="5" spans="1:11" ht="11.25" customHeight="1" thickBot="1" x14ac:dyDescent="0.25">
      <c r="A5" s="85" t="str">
        <f>area</f>
        <v>Subdirección de planeación y presupuestos</v>
      </c>
      <c r="B5" s="7"/>
      <c r="C5" s="7"/>
      <c r="D5" s="7"/>
      <c r="E5" s="88"/>
      <c r="F5" s="7"/>
      <c r="G5" s="90"/>
      <c r="H5" s="78" t="s">
        <v>227</v>
      </c>
      <c r="I5" s="146"/>
    </row>
    <row r="6" spans="1:11" ht="11.25" customHeight="1" thickTop="1" x14ac:dyDescent="0.2">
      <c r="A6" s="94" t="s">
        <v>211</v>
      </c>
      <c r="B6" s="82"/>
      <c r="C6" s="82"/>
      <c r="D6" s="82"/>
      <c r="E6" s="94" t="s">
        <v>209</v>
      </c>
      <c r="F6" s="82"/>
      <c r="G6" s="95">
        <f>fechainicio</f>
        <v>40026</v>
      </c>
      <c r="H6" s="87"/>
      <c r="I6" s="5"/>
    </row>
    <row r="7" spans="1:11" ht="11.25" customHeight="1" x14ac:dyDescent="0.2">
      <c r="A7" s="15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58"/>
      <c r="C7" s="158"/>
      <c r="D7" s="159"/>
      <c r="E7" s="96" t="s">
        <v>210</v>
      </c>
      <c r="F7" s="4"/>
      <c r="G7" s="97">
        <f>fechaterminacion</f>
        <v>40178</v>
      </c>
      <c r="H7" s="87"/>
      <c r="I7" s="5"/>
    </row>
    <row r="8" spans="1:11" ht="11.25" customHeight="1" x14ac:dyDescent="0.2">
      <c r="A8" s="157"/>
      <c r="B8" s="158"/>
      <c r="C8" s="158"/>
      <c r="D8" s="159"/>
      <c r="E8" s="96"/>
      <c r="F8" s="4"/>
      <c r="G8" s="97"/>
      <c r="H8" s="87"/>
      <c r="I8" s="5"/>
    </row>
    <row r="9" spans="1:11" ht="11.25" customHeight="1" thickBot="1" x14ac:dyDescent="0.25">
      <c r="A9" s="160"/>
      <c r="B9" s="161"/>
      <c r="C9" s="161"/>
      <c r="D9" s="162"/>
      <c r="E9" s="88"/>
      <c r="F9" s="7"/>
      <c r="G9" s="89"/>
      <c r="H9" s="93"/>
      <c r="I9" s="89"/>
    </row>
    <row r="10" spans="1:11" ht="11.25" customHeight="1" thickTop="1" x14ac:dyDescent="0.2">
      <c r="A10" s="94" t="s">
        <v>212</v>
      </c>
      <c r="B10" s="82"/>
      <c r="C10" s="98" t="s">
        <v>213</v>
      </c>
      <c r="D10" s="94" t="s">
        <v>214</v>
      </c>
      <c r="E10" s="94" t="s">
        <v>215</v>
      </c>
      <c r="F10" s="82"/>
      <c r="G10" s="13"/>
      <c r="H10" s="100" t="s">
        <v>217</v>
      </c>
      <c r="I10" s="147"/>
    </row>
    <row r="11" spans="1:11" ht="11.25" customHeight="1" x14ac:dyDescent="0.2">
      <c r="A11" s="163" t="str">
        <f>razonsocial</f>
        <v>Neodata, S.A. de C.V.</v>
      </c>
      <c r="B11" s="165"/>
      <c r="C11" s="169" t="str">
        <f>cargo&amp;" "&amp;responsable</f>
        <v>DIRECTOR GENERAL JORGE L. DÁVALOS MICELI</v>
      </c>
      <c r="D11" s="139">
        <f>fechadeconcurso</f>
        <v>40017</v>
      </c>
      <c r="E11" s="99"/>
      <c r="F11" s="80" t="str">
        <f>plazocalculado&amp;" días"</f>
        <v>153 días</v>
      </c>
      <c r="G11" s="5"/>
      <c r="H11" s="101" t="s">
        <v>216</v>
      </c>
      <c r="I11" s="148"/>
    </row>
    <row r="12" spans="1:11" ht="11.25" customHeight="1" thickBot="1" x14ac:dyDescent="0.25">
      <c r="A12" s="166"/>
      <c r="B12" s="168"/>
      <c r="C12" s="170"/>
      <c r="D12" s="93"/>
      <c r="E12" s="88"/>
      <c r="F12" s="7"/>
      <c r="G12" s="89"/>
      <c r="H12" s="93"/>
      <c r="I12" s="89"/>
    </row>
    <row r="13" spans="1:11" ht="11.25" customHeight="1" thickTop="1" x14ac:dyDescent="0.2">
      <c r="A13" s="3"/>
      <c r="B13" s="3"/>
      <c r="C13" s="3"/>
      <c r="D13" s="3"/>
      <c r="E13" s="3"/>
      <c r="F13" s="3"/>
      <c r="G13" s="3"/>
    </row>
    <row r="14" spans="1:11" ht="12.75" customHeight="1" x14ac:dyDescent="0.2">
      <c r="A14" s="105" t="s">
        <v>218</v>
      </c>
      <c r="B14" s="105"/>
      <c r="C14" s="106"/>
      <c r="D14" s="106"/>
      <c r="E14" s="106"/>
      <c r="F14" s="106"/>
      <c r="G14" s="106"/>
      <c r="H14" s="107"/>
      <c r="I14" s="107"/>
      <c r="J14" s="107"/>
      <c r="K14" s="107"/>
    </row>
    <row r="15" spans="1:11" ht="11.25" customHeight="1" thickBot="1" x14ac:dyDescent="0.25">
      <c r="A15" s="3"/>
      <c r="B15" s="3"/>
      <c r="C15" s="3"/>
      <c r="D15" s="3"/>
      <c r="E15" s="3"/>
      <c r="F15" s="3"/>
      <c r="G15" s="3"/>
    </row>
    <row r="16" spans="1:11" ht="15" customHeight="1" thickTop="1" thickBot="1" x14ac:dyDescent="0.25">
      <c r="A16" s="122" t="s">
        <v>226</v>
      </c>
      <c r="B16" s="122" t="s">
        <v>201</v>
      </c>
      <c r="C16" s="123" t="s">
        <v>222</v>
      </c>
      <c r="D16" s="123" t="s">
        <v>223</v>
      </c>
      <c r="E16" s="124" t="s">
        <v>30</v>
      </c>
    </row>
    <row r="17" spans="1:9" ht="11.25" customHeight="1" thickTop="1" x14ac:dyDescent="0.2">
      <c r="A17" s="3" t="s">
        <v>40</v>
      </c>
      <c r="B17" s="3"/>
      <c r="C17" s="3"/>
      <c r="D17" s="3"/>
      <c r="E17" s="9"/>
      <c r="F17" s="3"/>
      <c r="G17" s="3"/>
    </row>
    <row r="18" spans="1:9" ht="11.25" customHeight="1" x14ac:dyDescent="0.2">
      <c r="A18" s="60" t="s">
        <v>105</v>
      </c>
      <c r="B18" s="150" t="s">
        <v>109</v>
      </c>
      <c r="C18" s="140" t="s">
        <v>33</v>
      </c>
      <c r="D18" s="140" t="s">
        <v>34</v>
      </c>
      <c r="E18" s="182" t="s">
        <v>172</v>
      </c>
    </row>
    <row r="19" spans="1:9" ht="11.25" customHeight="1" x14ac:dyDescent="0.2">
      <c r="A19" s="56"/>
      <c r="B19" s="11"/>
      <c r="C19" s="117"/>
      <c r="D19" s="117"/>
      <c r="E19" s="59" t="s">
        <v>176</v>
      </c>
    </row>
    <row r="20" spans="1:9" ht="11.25" customHeight="1" x14ac:dyDescent="0.2">
      <c r="A20" s="56"/>
      <c r="B20" s="11"/>
      <c r="C20" s="117"/>
      <c r="D20" s="117"/>
      <c r="E20" s="103"/>
    </row>
    <row r="21" spans="1:9" s="3" customFormat="1" ht="11.25" x14ac:dyDescent="0.2">
      <c r="A21" s="3" t="s">
        <v>219</v>
      </c>
    </row>
    <row r="22" spans="1:9" s="3" customFormat="1" ht="11.25" x14ac:dyDescent="0.2">
      <c r="A22" s="108"/>
      <c r="B22" s="118"/>
      <c r="C22" s="118"/>
      <c r="D22" s="109"/>
      <c r="E22" s="110"/>
    </row>
    <row r="23" spans="1:9" s="3" customFormat="1" ht="11.25" x14ac:dyDescent="0.2">
      <c r="A23" s="111"/>
      <c r="B23" s="119"/>
      <c r="C23" s="119"/>
      <c r="D23" s="112" t="s">
        <v>220</v>
      </c>
      <c r="E23" s="113" t="s">
        <v>178</v>
      </c>
    </row>
    <row r="24" spans="1:9" s="3" customFormat="1" ht="11.25" x14ac:dyDescent="0.2">
      <c r="A24" s="111"/>
      <c r="B24" s="119"/>
      <c r="C24" s="119"/>
      <c r="D24" s="112" t="s">
        <v>221</v>
      </c>
      <c r="E24" s="113" t="s">
        <v>179</v>
      </c>
    </row>
    <row r="25" spans="1:9" s="3" customFormat="1" ht="11.25" x14ac:dyDescent="0.2">
      <c r="A25" s="114"/>
      <c r="B25" s="115"/>
      <c r="C25" s="115"/>
      <c r="D25" s="115"/>
      <c r="E25" s="116"/>
      <c r="I25" s="102" t="s">
        <v>41</v>
      </c>
    </row>
    <row r="26" spans="1:9" ht="11.25" customHeight="1" x14ac:dyDescent="0.2">
      <c r="B26" s="3"/>
    </row>
  </sheetData>
  <mergeCells count="4">
    <mergeCell ref="E2:G3"/>
    <mergeCell ref="A7:D9"/>
    <mergeCell ref="A11:B12"/>
    <mergeCell ref="C11:C12"/>
  </mergeCells>
  <pageMargins left="0.51181102362204722" right="0.23622047244094491" top="0.43307086614173229" bottom="0.43307086614173229" header="0.27559055118110237" footer="0.27559055118110237"/>
  <pageSetup fitToHeight="1000"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showGridLines="0" showZeros="0" zoomScaleNormal="100" workbookViewId="0">
      <selection activeCell="M18" sqref="M18"/>
    </sheetView>
  </sheetViews>
  <sheetFormatPr baseColWidth="10" defaultColWidth="9.140625" defaultRowHeight="12.75" x14ac:dyDescent="0.2"/>
  <cols>
    <col min="1" max="1" width="10.28515625" customWidth="1"/>
    <col min="2" max="2" width="30.7109375" customWidth="1"/>
    <col min="3" max="3" width="16.7109375" customWidth="1"/>
    <col min="4" max="4" width="13.28515625" customWidth="1"/>
    <col min="5" max="5" width="9.7109375" customWidth="1"/>
    <col min="6" max="6" width="6.85546875" customWidth="1"/>
    <col min="7" max="7" width="10.140625" customWidth="1"/>
    <col min="8" max="9" width="7.7109375" customWidth="1"/>
    <col min="10" max="10" width="6.7109375" customWidth="1"/>
  </cols>
  <sheetData>
    <row r="1" spans="1:10" ht="12.75" customHeight="1" thickBot="1" x14ac:dyDescent="0.25">
      <c r="A1" s="3" t="s">
        <v>39</v>
      </c>
      <c r="B1" s="3"/>
      <c r="C1" s="3"/>
      <c r="D1" s="3"/>
      <c r="E1" s="3"/>
      <c r="F1" s="3"/>
    </row>
    <row r="2" spans="1:10" ht="12.75" customHeight="1" thickTop="1" x14ac:dyDescent="0.2">
      <c r="A2" s="81" t="s">
        <v>205</v>
      </c>
      <c r="B2" s="82"/>
      <c r="C2" s="82"/>
      <c r="D2" s="82"/>
      <c r="E2" s="151" t="str">
        <f>"LICITACIÓN No: "&amp;numerodeconcurso</f>
        <v>LICITACIÓN No: 2009/0257-0001</v>
      </c>
      <c r="F2" s="152"/>
      <c r="G2" s="180"/>
      <c r="H2" s="91"/>
      <c r="I2" s="13"/>
    </row>
    <row r="3" spans="1:10" ht="12.75" customHeight="1" x14ac:dyDescent="0.2">
      <c r="A3" s="84" t="s">
        <v>195</v>
      </c>
      <c r="B3" s="4"/>
      <c r="C3" s="4"/>
      <c r="D3" s="4"/>
      <c r="E3" s="153"/>
      <c r="F3" s="154"/>
      <c r="G3" s="181"/>
      <c r="H3" s="145"/>
      <c r="I3" s="144"/>
    </row>
    <row r="4" spans="1:10" ht="12.75" customHeight="1" x14ac:dyDescent="0.2">
      <c r="A4" s="84" t="s">
        <v>206</v>
      </c>
      <c r="B4" s="4"/>
      <c r="C4" s="4"/>
      <c r="D4" s="4"/>
      <c r="E4" s="87"/>
      <c r="F4" s="6"/>
      <c r="G4" s="6"/>
      <c r="H4" s="78" t="s">
        <v>207</v>
      </c>
      <c r="I4" s="146"/>
    </row>
    <row r="5" spans="1:10" ht="12.75" customHeight="1" thickBot="1" x14ac:dyDescent="0.25">
      <c r="A5" s="85" t="str">
        <f>area</f>
        <v>Subdirección de planeación y presupuestos</v>
      </c>
      <c r="B5" s="7"/>
      <c r="C5" s="7"/>
      <c r="D5" s="7"/>
      <c r="E5" s="88"/>
      <c r="F5" s="7"/>
      <c r="G5" s="90"/>
      <c r="H5" s="78" t="s">
        <v>227</v>
      </c>
      <c r="I5" s="146"/>
    </row>
    <row r="6" spans="1:10" ht="12.75" customHeight="1" thickTop="1" x14ac:dyDescent="0.2">
      <c r="A6" s="94" t="s">
        <v>211</v>
      </c>
      <c r="B6" s="82"/>
      <c r="C6" s="82"/>
      <c r="D6" s="82"/>
      <c r="E6" s="94" t="s">
        <v>209</v>
      </c>
      <c r="F6" s="82"/>
      <c r="G6" s="95">
        <f>fechainicio</f>
        <v>40026</v>
      </c>
      <c r="H6" s="87"/>
      <c r="I6" s="5"/>
    </row>
    <row r="7" spans="1:10" ht="12.75" customHeight="1" x14ac:dyDescent="0.2">
      <c r="A7" s="15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158"/>
      <c r="C7" s="158"/>
      <c r="D7" s="159"/>
      <c r="E7" s="96" t="s">
        <v>210</v>
      </c>
      <c r="F7" s="4"/>
      <c r="G7" s="97">
        <f>fechaterminacion</f>
        <v>40178</v>
      </c>
      <c r="H7" s="87"/>
      <c r="I7" s="5"/>
    </row>
    <row r="8" spans="1:10" ht="12.75" customHeight="1" x14ac:dyDescent="0.2">
      <c r="A8" s="157"/>
      <c r="B8" s="158"/>
      <c r="C8" s="158"/>
      <c r="D8" s="159"/>
      <c r="E8" s="96"/>
      <c r="F8" s="4"/>
      <c r="G8" s="97"/>
      <c r="H8" s="87"/>
      <c r="I8" s="5"/>
    </row>
    <row r="9" spans="1:10" ht="12.75" customHeight="1" thickBot="1" x14ac:dyDescent="0.25">
      <c r="A9" s="160"/>
      <c r="B9" s="161"/>
      <c r="C9" s="161"/>
      <c r="D9" s="162"/>
      <c r="E9" s="88"/>
      <c r="F9" s="7"/>
      <c r="G9" s="89"/>
      <c r="H9" s="93"/>
      <c r="I9" s="89"/>
    </row>
    <row r="10" spans="1:10" ht="12.75" customHeight="1" thickTop="1" x14ac:dyDescent="0.2">
      <c r="A10" s="94" t="s">
        <v>212</v>
      </c>
      <c r="B10" s="82"/>
      <c r="C10" s="98" t="s">
        <v>213</v>
      </c>
      <c r="D10" s="94" t="s">
        <v>214</v>
      </c>
      <c r="E10" s="94" t="s">
        <v>215</v>
      </c>
      <c r="F10" s="82"/>
      <c r="G10" s="13"/>
      <c r="H10" s="100" t="s">
        <v>217</v>
      </c>
      <c r="I10" s="147"/>
    </row>
    <row r="11" spans="1:10" ht="12.75" customHeight="1" x14ac:dyDescent="0.2">
      <c r="A11" s="163" t="str">
        <f>razonsocial</f>
        <v>Neodata, S.A. de C.V.</v>
      </c>
      <c r="B11" s="165"/>
      <c r="C11" s="169" t="str">
        <f>cargo&amp;" "&amp;responsable</f>
        <v>DIRECTOR GENERAL JORGE L. DÁVALOS MICELI</v>
      </c>
      <c r="D11" s="139">
        <f>fechadeconcurso</f>
        <v>40017</v>
      </c>
      <c r="E11" s="99"/>
      <c r="F11" s="80" t="str">
        <f>plazocalculado&amp;" días"</f>
        <v>153 días</v>
      </c>
      <c r="G11" s="5"/>
      <c r="H11" s="101" t="s">
        <v>216</v>
      </c>
      <c r="I11" s="148"/>
    </row>
    <row r="12" spans="1:10" ht="12.75" customHeight="1" thickBot="1" x14ac:dyDescent="0.25">
      <c r="A12" s="166"/>
      <c r="B12" s="168"/>
      <c r="C12" s="170"/>
      <c r="D12" s="93"/>
      <c r="E12" s="88"/>
      <c r="F12" s="7"/>
      <c r="G12" s="89"/>
      <c r="H12" s="93"/>
      <c r="I12" s="89"/>
    </row>
    <row r="13" spans="1:10" ht="12.75" customHeight="1" thickTop="1" x14ac:dyDescent="0.2">
      <c r="A13" s="3"/>
      <c r="B13" s="3"/>
      <c r="C13" s="3"/>
      <c r="D13" s="3"/>
      <c r="E13" s="3"/>
      <c r="F13" s="3"/>
    </row>
    <row r="14" spans="1:10" ht="15" customHeight="1" x14ac:dyDescent="0.2">
      <c r="A14" s="105" t="s">
        <v>224</v>
      </c>
      <c r="B14" s="106"/>
      <c r="C14" s="106"/>
      <c r="D14" s="106"/>
      <c r="E14" s="106"/>
      <c r="F14" s="106"/>
      <c r="G14" s="107"/>
      <c r="H14" s="107"/>
      <c r="I14" s="107"/>
      <c r="J14" s="107"/>
    </row>
    <row r="15" spans="1:10" ht="12.75" customHeight="1" thickBot="1" x14ac:dyDescent="0.25">
      <c r="A15" s="3"/>
      <c r="B15" s="3"/>
      <c r="C15" s="3"/>
      <c r="D15" s="3"/>
      <c r="E15" s="3"/>
      <c r="F15" s="3"/>
    </row>
    <row r="16" spans="1:10" ht="12.75" customHeight="1" thickTop="1" thickBot="1" x14ac:dyDescent="0.25">
      <c r="A16" s="122" t="s">
        <v>226</v>
      </c>
      <c r="B16" s="122" t="s">
        <v>201</v>
      </c>
      <c r="C16" s="125"/>
      <c r="D16" s="123" t="s">
        <v>225</v>
      </c>
      <c r="E16" s="124" t="s">
        <v>30</v>
      </c>
    </row>
    <row r="17" spans="1:9" ht="12.75" customHeight="1" thickTop="1" x14ac:dyDescent="0.2">
      <c r="A17" s="3" t="s">
        <v>40</v>
      </c>
      <c r="B17" s="9"/>
      <c r="D17" s="9"/>
      <c r="E17" s="3"/>
      <c r="F17" s="3"/>
      <c r="G17" s="3"/>
    </row>
    <row r="18" spans="1:9" ht="12.75" customHeight="1" x14ac:dyDescent="0.2">
      <c r="A18" s="60" t="s">
        <v>105</v>
      </c>
      <c r="B18" s="150" t="s">
        <v>109</v>
      </c>
      <c r="C18" s="143"/>
      <c r="D18" s="120" t="s">
        <v>167</v>
      </c>
      <c r="E18" s="182" t="s">
        <v>172</v>
      </c>
      <c r="H18" s="12"/>
    </row>
    <row r="19" spans="1:9" ht="12.75" customHeight="1" x14ac:dyDescent="0.2">
      <c r="A19" s="56"/>
      <c r="B19" s="11"/>
      <c r="D19" s="121"/>
      <c r="E19" s="59" t="s">
        <v>176</v>
      </c>
      <c r="H19" s="12"/>
    </row>
    <row r="20" spans="1:9" ht="12.75" customHeight="1" x14ac:dyDescent="0.2">
      <c r="A20" s="56"/>
      <c r="B20" s="11"/>
      <c r="D20" s="121"/>
      <c r="E20" s="103"/>
      <c r="H20" s="12"/>
    </row>
    <row r="21" spans="1:9" s="3" customFormat="1" ht="11.25" x14ac:dyDescent="0.2">
      <c r="A21" s="3" t="s">
        <v>219</v>
      </c>
    </row>
    <row r="22" spans="1:9" s="3" customFormat="1" ht="11.25" x14ac:dyDescent="0.2">
      <c r="A22" s="108"/>
      <c r="B22" s="118"/>
      <c r="C22" s="118"/>
      <c r="D22" s="109"/>
      <c r="E22" s="110"/>
    </row>
    <row r="23" spans="1:9" s="3" customFormat="1" ht="11.25" x14ac:dyDescent="0.2">
      <c r="A23" s="111"/>
      <c r="B23" s="119"/>
      <c r="C23" s="119"/>
      <c r="D23" s="112" t="s">
        <v>220</v>
      </c>
      <c r="E23" s="113" t="s">
        <v>178</v>
      </c>
    </row>
    <row r="24" spans="1:9" s="3" customFormat="1" ht="11.25" x14ac:dyDescent="0.2">
      <c r="A24" s="111"/>
      <c r="B24" s="119"/>
      <c r="C24" s="119"/>
      <c r="D24" s="112" t="s">
        <v>221</v>
      </c>
      <c r="E24" s="113" t="s">
        <v>179</v>
      </c>
    </row>
    <row r="25" spans="1:9" s="3" customFormat="1" ht="11.25" x14ac:dyDescent="0.2">
      <c r="A25" s="114"/>
      <c r="B25" s="115"/>
      <c r="C25" s="115"/>
      <c r="D25" s="115"/>
      <c r="E25" s="116"/>
    </row>
    <row r="26" spans="1:9" ht="12.75" customHeight="1" x14ac:dyDescent="0.2">
      <c r="I26" s="102" t="s">
        <v>41</v>
      </c>
    </row>
  </sheetData>
  <mergeCells count="4">
    <mergeCell ref="E2:G3"/>
    <mergeCell ref="A7:D9"/>
    <mergeCell ref="A11:B12"/>
    <mergeCell ref="C11:C12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DOCUMENTO A 19</vt:lpstr>
      <vt:lpstr>DOCUMENTO A 19 Cod Auxiliar</vt:lpstr>
      <vt:lpstr>Estándar Econ 1</vt:lpstr>
      <vt:lpstr>Estándar Econ 2</vt:lpstr>
      <vt:lpstr>Estándar Econ 3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2009-11-26T19:15:53Z</cp:lastPrinted>
  <dcterms:created xsi:type="dcterms:W3CDTF">2009-08-25T18:25:51Z</dcterms:created>
  <dcterms:modified xsi:type="dcterms:W3CDTF">2016-08-11T20:41:48Z</dcterms:modified>
</cp:coreProperties>
</file>